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pdini\Downloads\"/>
    </mc:Choice>
  </mc:AlternateContent>
  <xr:revisionPtr revIDLastSave="0" documentId="13_ncr:1_{3E64EC63-7114-4439-A9B0-FD1F372E9FF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Capa" sheetId="11" r:id="rId1"/>
    <sheet name="RH (equipe mínima)" sheetId="14" r:id="rId2"/>
    <sheet name="RH (cargos adicionais)" sheetId="26" r:id="rId3"/>
  </sheets>
  <definedNames>
    <definedName name="_xlnm.Print_Area" localSheetId="0">Capa!$A$1:$A$7</definedName>
    <definedName name="_xlnm.Print_Area" localSheetId="2">'RH (cargos adicionais)'!$A$1:$AP$48</definedName>
    <definedName name="_xlnm.Print_Area" localSheetId="1">'RH (equipe mínima)'!$A$1:$AP$24</definedName>
    <definedName name="_xlnm.Print_Titles" localSheetId="2">'RH (cargos adicionais)'!$4:$5</definedName>
    <definedName name="_xlnm.Print_Titles" localSheetId="1">'RH (equipe mínima)'!$4:$5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6" i="14" l="1"/>
  <c r="H15" i="14"/>
  <c r="H16" i="14"/>
  <c r="X16" i="14" l="1"/>
  <c r="S16" i="14"/>
  <c r="AD16" i="14"/>
  <c r="Y16" i="14"/>
  <c r="G41" i="26"/>
  <c r="C41" i="26"/>
  <c r="K40" i="26"/>
  <c r="L40" i="26" s="1"/>
  <c r="H40" i="26"/>
  <c r="K39" i="26"/>
  <c r="O39" i="26" s="1"/>
  <c r="H39" i="26"/>
  <c r="K38" i="26"/>
  <c r="L38" i="26" s="1"/>
  <c r="H38" i="26"/>
  <c r="L37" i="26"/>
  <c r="K37" i="26"/>
  <c r="O37" i="26" s="1"/>
  <c r="H37" i="26"/>
  <c r="K36" i="26"/>
  <c r="O36" i="26" s="1"/>
  <c r="H36" i="26"/>
  <c r="L35" i="26"/>
  <c r="K35" i="26"/>
  <c r="O35" i="26" s="1"/>
  <c r="H35" i="26"/>
  <c r="K34" i="26"/>
  <c r="O34" i="26" s="1"/>
  <c r="H34" i="26"/>
  <c r="L33" i="26"/>
  <c r="K33" i="26"/>
  <c r="O33" i="26" s="1"/>
  <c r="H33" i="26"/>
  <c r="K32" i="26"/>
  <c r="O32" i="26" s="1"/>
  <c r="H32" i="26"/>
  <c r="L31" i="26"/>
  <c r="K31" i="26"/>
  <c r="O31" i="26" s="1"/>
  <c r="H31" i="26"/>
  <c r="G26" i="26"/>
  <c r="C26" i="26"/>
  <c r="Y25" i="26"/>
  <c r="S25" i="26"/>
  <c r="R25" i="26"/>
  <c r="X25" i="26" s="1"/>
  <c r="AD25" i="26" s="1"/>
  <c r="H25" i="26"/>
  <c r="S24" i="26"/>
  <c r="R24" i="26"/>
  <c r="X24" i="26" s="1"/>
  <c r="H24" i="26"/>
  <c r="R23" i="26"/>
  <c r="X23" i="26" s="1"/>
  <c r="Y23" i="26" s="1"/>
  <c r="H23" i="26"/>
  <c r="R22" i="26"/>
  <c r="H22" i="26"/>
  <c r="R21" i="26"/>
  <c r="X21" i="26" s="1"/>
  <c r="AD21" i="26" s="1"/>
  <c r="H21" i="26"/>
  <c r="R20" i="26"/>
  <c r="X20" i="26" s="1"/>
  <c r="AD20" i="26" s="1"/>
  <c r="AJ20" i="26" s="1"/>
  <c r="H20" i="26"/>
  <c r="R19" i="26"/>
  <c r="X19" i="26" s="1"/>
  <c r="H19" i="26"/>
  <c r="R18" i="26"/>
  <c r="H18" i="26"/>
  <c r="S17" i="26"/>
  <c r="R17" i="26"/>
  <c r="X17" i="26" s="1"/>
  <c r="AD17" i="26" s="1"/>
  <c r="H17" i="26"/>
  <c r="S16" i="26"/>
  <c r="R16" i="26"/>
  <c r="X16" i="26" s="1"/>
  <c r="Y16" i="26" s="1"/>
  <c r="H16" i="26"/>
  <c r="R15" i="26"/>
  <c r="X15" i="26" s="1"/>
  <c r="Y15" i="26" s="1"/>
  <c r="H15" i="26"/>
  <c r="R14" i="26"/>
  <c r="H14" i="26"/>
  <c r="R13" i="26"/>
  <c r="X13" i="26" s="1"/>
  <c r="AD13" i="26" s="1"/>
  <c r="H13" i="26"/>
  <c r="R12" i="26"/>
  <c r="X12" i="26" s="1"/>
  <c r="AD12" i="26" s="1"/>
  <c r="AJ12" i="26" s="1"/>
  <c r="H12" i="26"/>
  <c r="R11" i="26"/>
  <c r="H11" i="26"/>
  <c r="R10" i="26"/>
  <c r="X10" i="26" s="1"/>
  <c r="H10" i="26"/>
  <c r="R9" i="26"/>
  <c r="X9" i="26" s="1"/>
  <c r="AD9" i="26" s="1"/>
  <c r="H9" i="26"/>
  <c r="S8" i="26"/>
  <c r="R8" i="26"/>
  <c r="X8" i="26" s="1"/>
  <c r="Y8" i="26" s="1"/>
  <c r="H8" i="26"/>
  <c r="Y7" i="26"/>
  <c r="R7" i="26"/>
  <c r="X7" i="26" s="1"/>
  <c r="AD7" i="26" s="1"/>
  <c r="AJ7" i="26" s="1"/>
  <c r="AK7" i="26" s="1"/>
  <c r="H7" i="26"/>
  <c r="R6" i="26"/>
  <c r="X6" i="26" s="1"/>
  <c r="AD6" i="26" s="1"/>
  <c r="H6" i="26"/>
  <c r="A1" i="26"/>
  <c r="AJ16" i="14" l="1"/>
  <c r="AK16" i="14" s="1"/>
  <c r="AE16" i="14"/>
  <c r="Y19" i="26"/>
  <c r="AD19" i="26"/>
  <c r="AJ19" i="26" s="1"/>
  <c r="Y24" i="26"/>
  <c r="AD24" i="26"/>
  <c r="AJ24" i="26" s="1"/>
  <c r="H41" i="26"/>
  <c r="U37" i="26"/>
  <c r="AA37" i="26" s="1"/>
  <c r="AG37" i="26" s="1"/>
  <c r="AH37" i="26" s="1"/>
  <c r="P37" i="26"/>
  <c r="U39" i="26"/>
  <c r="P39" i="26"/>
  <c r="O38" i="26"/>
  <c r="O40" i="26"/>
  <c r="L34" i="26"/>
  <c r="L39" i="26"/>
  <c r="L32" i="26"/>
  <c r="L36" i="26"/>
  <c r="Y13" i="26"/>
  <c r="AD16" i="26"/>
  <c r="AJ16" i="26" s="1"/>
  <c r="AK16" i="26" s="1"/>
  <c r="Y17" i="26"/>
  <c r="Y20" i="26"/>
  <c r="AK20" i="26"/>
  <c r="AN20" i="26"/>
  <c r="AO20" i="26" s="1"/>
  <c r="AK12" i="26"/>
  <c r="AN12" i="26"/>
  <c r="AO12" i="26" s="1"/>
  <c r="AD8" i="26"/>
  <c r="S9" i="26"/>
  <c r="S12" i="26"/>
  <c r="AD15" i="26"/>
  <c r="AJ15" i="26" s="1"/>
  <c r="S21" i="26"/>
  <c r="Y21" i="26"/>
  <c r="Y9" i="26"/>
  <c r="Y12" i="26"/>
  <c r="S7" i="26"/>
  <c r="S13" i="26"/>
  <c r="AN16" i="26"/>
  <c r="AO16" i="26" s="1"/>
  <c r="S20" i="26"/>
  <c r="AD23" i="26"/>
  <c r="AJ6" i="26"/>
  <c r="AE6" i="26"/>
  <c r="AJ9" i="26"/>
  <c r="AE9" i="26"/>
  <c r="S6" i="26"/>
  <c r="AE7" i="26"/>
  <c r="X18" i="26"/>
  <c r="S18" i="26"/>
  <c r="AE19" i="26"/>
  <c r="AJ25" i="26"/>
  <c r="AE25" i="26"/>
  <c r="AN7" i="26"/>
  <c r="AO7" i="26" s="1"/>
  <c r="AJ13" i="26"/>
  <c r="AE13" i="26"/>
  <c r="AJ21" i="26"/>
  <c r="AE21" i="26"/>
  <c r="AJ17" i="26"/>
  <c r="AE17" i="26"/>
  <c r="Y6" i="26"/>
  <c r="AD10" i="26"/>
  <c r="Y10" i="26"/>
  <c r="H26" i="26"/>
  <c r="S10" i="26"/>
  <c r="X11" i="26"/>
  <c r="S11" i="26"/>
  <c r="X14" i="26"/>
  <c r="S14" i="26"/>
  <c r="X22" i="26"/>
  <c r="S22" i="26"/>
  <c r="U36" i="26"/>
  <c r="P36" i="26"/>
  <c r="AE12" i="26"/>
  <c r="S15" i="26"/>
  <c r="AE16" i="26"/>
  <c r="S19" i="26"/>
  <c r="AE20" i="26"/>
  <c r="S23" i="26"/>
  <c r="AE24" i="26"/>
  <c r="U32" i="26"/>
  <c r="P32" i="26"/>
  <c r="U33" i="26"/>
  <c r="P33" i="26"/>
  <c r="V37" i="26"/>
  <c r="U34" i="26"/>
  <c r="P34" i="26"/>
  <c r="U31" i="26"/>
  <c r="P31" i="26"/>
  <c r="U35" i="26"/>
  <c r="P35" i="26"/>
  <c r="AB37" i="26"/>
  <c r="AK24" i="26" l="1"/>
  <c r="AN24" i="26"/>
  <c r="AO24" i="26" s="1"/>
  <c r="AP16" i="26"/>
  <c r="AP24" i="26"/>
  <c r="AE23" i="26"/>
  <c r="AJ23" i="26"/>
  <c r="AN23" i="26" s="1"/>
  <c r="AO23" i="26" s="1"/>
  <c r="L41" i="26"/>
  <c r="U40" i="26"/>
  <c r="P40" i="26"/>
  <c r="U38" i="26"/>
  <c r="P38" i="26"/>
  <c r="AI37" i="26"/>
  <c r="AA39" i="26"/>
  <c r="V39" i="26"/>
  <c r="AP7" i="26"/>
  <c r="AP20" i="26"/>
  <c r="AP12" i="26"/>
  <c r="AE15" i="26"/>
  <c r="AJ8" i="26"/>
  <c r="AE8" i="26"/>
  <c r="AA36" i="26"/>
  <c r="V36" i="26"/>
  <c r="AN19" i="26"/>
  <c r="AO19" i="26" s="1"/>
  <c r="AK19" i="26"/>
  <c r="AA32" i="26"/>
  <c r="V32" i="26"/>
  <c r="AN15" i="26"/>
  <c r="AO15" i="26" s="1"/>
  <c r="AK15" i="26"/>
  <c r="AN13" i="26"/>
  <c r="AO13" i="26" s="1"/>
  <c r="AK13" i="26"/>
  <c r="AN6" i="26"/>
  <c r="AO6" i="26" s="1"/>
  <c r="AK6" i="26"/>
  <c r="AA31" i="26"/>
  <c r="V31" i="26"/>
  <c r="AD22" i="26"/>
  <c r="Y22" i="26"/>
  <c r="Y11" i="26"/>
  <c r="AD11" i="26"/>
  <c r="AN17" i="26"/>
  <c r="AO17" i="26" s="1"/>
  <c r="AK17" i="26"/>
  <c r="AD18" i="26"/>
  <c r="Y18" i="26"/>
  <c r="S26" i="26"/>
  <c r="AK9" i="26"/>
  <c r="AN9" i="26"/>
  <c r="AO9" i="26" s="1"/>
  <c r="AK23" i="26"/>
  <c r="AA35" i="26"/>
  <c r="V35" i="26"/>
  <c r="AA34" i="26"/>
  <c r="V34" i="26"/>
  <c r="AA33" i="26"/>
  <c r="V33" i="26"/>
  <c r="AD14" i="26"/>
  <c r="Y14" i="26"/>
  <c r="AJ10" i="26"/>
  <c r="AE10" i="26"/>
  <c r="AN21" i="26"/>
  <c r="AO21" i="26" s="1"/>
  <c r="AK21" i="26"/>
  <c r="AN25" i="26"/>
  <c r="AO25" i="26" s="1"/>
  <c r="AK25" i="26"/>
  <c r="P41" i="26" l="1"/>
  <c r="AA38" i="26"/>
  <c r="V38" i="26"/>
  <c r="AB39" i="26"/>
  <c r="AG39" i="26"/>
  <c r="AH39" i="26" s="1"/>
  <c r="AA40" i="26"/>
  <c r="V40" i="26"/>
  <c r="AP25" i="26"/>
  <c r="AP23" i="26"/>
  <c r="AP9" i="26"/>
  <c r="AP13" i="26"/>
  <c r="AP15" i="26"/>
  <c r="AP17" i="26"/>
  <c r="AK8" i="26"/>
  <c r="AN8" i="26"/>
  <c r="AO8" i="26" s="1"/>
  <c r="AP21" i="26"/>
  <c r="AP19" i="26"/>
  <c r="AN10" i="26"/>
  <c r="AO10" i="26" s="1"/>
  <c r="AK10" i="26"/>
  <c r="AJ22" i="26"/>
  <c r="AE22" i="26"/>
  <c r="AG36" i="26"/>
  <c r="AH36" i="26" s="1"/>
  <c r="AB36" i="26"/>
  <c r="AG35" i="26"/>
  <c r="AH35" i="26" s="1"/>
  <c r="AB35" i="26"/>
  <c r="AJ11" i="26"/>
  <c r="AE11" i="26"/>
  <c r="AG31" i="26"/>
  <c r="AH31" i="26" s="1"/>
  <c r="AB31" i="26"/>
  <c r="AJ14" i="26"/>
  <c r="AE14" i="26"/>
  <c r="AG33" i="26"/>
  <c r="AH33" i="26" s="1"/>
  <c r="AB33" i="26"/>
  <c r="AG34" i="26"/>
  <c r="AH34" i="26" s="1"/>
  <c r="AB34" i="26"/>
  <c r="AJ18" i="26"/>
  <c r="AE18" i="26"/>
  <c r="AP6" i="26"/>
  <c r="AG32" i="26"/>
  <c r="AH32" i="26" s="1"/>
  <c r="AB32" i="26"/>
  <c r="Y26" i="26"/>
  <c r="AN16" i="14" l="1"/>
  <c r="AO16" i="14" s="1"/>
  <c r="AP16" i="14" s="1"/>
  <c r="V41" i="26"/>
  <c r="AI32" i="26"/>
  <c r="AI39" i="26"/>
  <c r="AI33" i="26"/>
  <c r="AI34" i="26"/>
  <c r="AI36" i="26"/>
  <c r="AG40" i="26"/>
  <c r="AH40" i="26" s="1"/>
  <c r="AB40" i="26"/>
  <c r="AB38" i="26"/>
  <c r="AG38" i="26"/>
  <c r="AH38" i="26" s="1"/>
  <c r="AE26" i="26"/>
  <c r="AP10" i="26"/>
  <c r="AP8" i="26"/>
  <c r="AN18" i="26"/>
  <c r="AO18" i="26" s="1"/>
  <c r="AK18" i="26"/>
  <c r="AN14" i="26"/>
  <c r="AO14" i="26" s="1"/>
  <c r="AK14" i="26"/>
  <c r="AI31" i="26"/>
  <c r="AN22" i="26"/>
  <c r="AO22" i="26" s="1"/>
  <c r="AK22" i="26"/>
  <c r="AN11" i="26"/>
  <c r="AO11" i="26" s="1"/>
  <c r="AK11" i="26"/>
  <c r="AI35" i="26"/>
  <c r="AH41" i="26" l="1"/>
  <c r="AI40" i="26"/>
  <c r="AI38" i="26"/>
  <c r="AI41" i="26" s="1"/>
  <c r="AB41" i="26"/>
  <c r="AP14" i="26"/>
  <c r="AP22" i="26"/>
  <c r="AP11" i="26"/>
  <c r="AP18" i="26"/>
  <c r="AO26" i="26"/>
  <c r="AK26" i="26"/>
  <c r="AP26" i="26" l="1"/>
  <c r="G43" i="26" s="1"/>
  <c r="H6" i="14" l="1"/>
  <c r="H7" i="14"/>
  <c r="H8" i="14"/>
  <c r="H9" i="14"/>
  <c r="H10" i="14"/>
  <c r="H11" i="14"/>
  <c r="H12" i="14"/>
  <c r="H13" i="14"/>
  <c r="H14" i="14"/>
  <c r="H17" i="14"/>
  <c r="H18" i="14"/>
  <c r="R7" i="14" l="1"/>
  <c r="S7" i="14" s="1"/>
  <c r="R6" i="14"/>
  <c r="S6" i="14" s="1"/>
  <c r="R8" i="14"/>
  <c r="S8" i="14" s="1"/>
  <c r="R9" i="14"/>
  <c r="S9" i="14" s="1"/>
  <c r="R10" i="14"/>
  <c r="S10" i="14" s="1"/>
  <c r="R11" i="14"/>
  <c r="S11" i="14" s="1"/>
  <c r="R12" i="14"/>
  <c r="S12" i="14" s="1"/>
  <c r="R13" i="14"/>
  <c r="S13" i="14" s="1"/>
  <c r="R14" i="14"/>
  <c r="S14" i="14" s="1"/>
  <c r="R15" i="14"/>
  <c r="S15" i="14" s="1"/>
  <c r="R17" i="14"/>
  <c r="S17" i="14" s="1"/>
  <c r="R18" i="14"/>
  <c r="S18" i="14" s="1"/>
  <c r="A1" i="14"/>
  <c r="G19" i="14"/>
  <c r="G21" i="14" s="1"/>
  <c r="C19" i="14"/>
  <c r="X14" i="14" l="1"/>
  <c r="X10" i="14"/>
  <c r="X18" i="14"/>
  <c r="X13" i="14"/>
  <c r="X9" i="14"/>
  <c r="X7" i="14"/>
  <c r="X17" i="14"/>
  <c r="X12" i="14"/>
  <c r="X8" i="14"/>
  <c r="X15" i="14"/>
  <c r="X11" i="14"/>
  <c r="X6" i="14"/>
  <c r="S19" i="14"/>
  <c r="H19" i="14"/>
  <c r="AD17" i="14" l="1"/>
  <c r="Y17" i="14"/>
  <c r="AD9" i="14"/>
  <c r="AJ9" i="14" s="1"/>
  <c r="AN9" i="14" s="1"/>
  <c r="AO9" i="14" s="1"/>
  <c r="Y9" i="14"/>
  <c r="AD10" i="14"/>
  <c r="Y10" i="14"/>
  <c r="AD7" i="14"/>
  <c r="Y7" i="14"/>
  <c r="AD6" i="14"/>
  <c r="AE6" i="14" s="1"/>
  <c r="Y6" i="14"/>
  <c r="AD13" i="14"/>
  <c r="AJ13" i="14" s="1"/>
  <c r="AN13" i="14" s="1"/>
  <c r="AO13" i="14" s="1"/>
  <c r="Y13" i="14"/>
  <c r="AD14" i="14"/>
  <c r="AJ14" i="14" s="1"/>
  <c r="AN14" i="14" s="1"/>
  <c r="AO14" i="14" s="1"/>
  <c r="Y14" i="14"/>
  <c r="AD15" i="14"/>
  <c r="Y15" i="14"/>
  <c r="AD12" i="14"/>
  <c r="Y12" i="14"/>
  <c r="AD11" i="14"/>
  <c r="AJ11" i="14" s="1"/>
  <c r="AN11" i="14" s="1"/>
  <c r="AO11" i="14" s="1"/>
  <c r="Y11" i="14"/>
  <c r="AD8" i="14"/>
  <c r="AJ8" i="14" s="1"/>
  <c r="AN8" i="14" s="1"/>
  <c r="AO8" i="14" s="1"/>
  <c r="Y8" i="14"/>
  <c r="AD18" i="14"/>
  <c r="AE18" i="14" s="1"/>
  <c r="Y18" i="14"/>
  <c r="AJ12" i="14" l="1"/>
  <c r="AE12" i="14"/>
  <c r="AJ15" i="14"/>
  <c r="AE15" i="14"/>
  <c r="AJ17" i="14"/>
  <c r="AE17" i="14"/>
  <c r="AJ10" i="14"/>
  <c r="AE10" i="14"/>
  <c r="AJ7" i="14"/>
  <c r="AE7" i="14"/>
  <c r="AE11" i="14"/>
  <c r="AE8" i="14"/>
  <c r="AE14" i="14"/>
  <c r="AE13" i="14"/>
  <c r="AE9" i="14"/>
  <c r="AJ18" i="14"/>
  <c r="AK18" i="14" s="1"/>
  <c r="AK11" i="14"/>
  <c r="AK9" i="14"/>
  <c r="AJ6" i="14"/>
  <c r="AK8" i="14"/>
  <c r="AK14" i="14"/>
  <c r="AK13" i="14"/>
  <c r="Y19" i="14"/>
  <c r="AN12" i="14" l="1"/>
  <c r="AO12" i="14" s="1"/>
  <c r="AK12" i="14"/>
  <c r="AP12" i="14" s="1"/>
  <c r="AN15" i="14"/>
  <c r="AO15" i="14" s="1"/>
  <c r="AK15" i="14"/>
  <c r="AP15" i="14" s="1"/>
  <c r="AK17" i="14"/>
  <c r="AN17" i="14"/>
  <c r="AO17" i="14" s="1"/>
  <c r="AK10" i="14"/>
  <c r="AN10" i="14"/>
  <c r="AO10" i="14" s="1"/>
  <c r="AN7" i="14"/>
  <c r="AO7" i="14" s="1"/>
  <c r="AK7" i="14"/>
  <c r="AP11" i="14"/>
  <c r="AP9" i="14"/>
  <c r="AP13" i="14"/>
  <c r="AP8" i="14"/>
  <c r="AE19" i="14"/>
  <c r="AP14" i="14"/>
  <c r="AN18" i="14"/>
  <c r="AO18" i="14" s="1"/>
  <c r="AP18" i="14" s="1"/>
  <c r="AN6" i="14"/>
  <c r="AO6" i="14" s="1"/>
  <c r="AK6" i="14"/>
  <c r="AP7" i="14" l="1"/>
  <c r="AP17" i="14"/>
  <c r="AP10" i="14"/>
  <c r="AO19" i="14"/>
  <c r="AP6" i="14"/>
  <c r="AK19" i="14"/>
  <c r="AP19" i="14" l="1"/>
</calcChain>
</file>

<file path=xl/sharedStrings.xml><?xml version="1.0" encoding="utf-8"?>
<sst xmlns="http://schemas.openxmlformats.org/spreadsheetml/2006/main" count="139" uniqueCount="76">
  <si>
    <t>Vigência</t>
  </si>
  <si>
    <t>Nº</t>
  </si>
  <si>
    <t>Detalhamento de Celetistas</t>
  </si>
  <si>
    <t>Cargo</t>
  </si>
  <si>
    <t>Qnt. Trabalhadores</t>
  </si>
  <si>
    <t>Carga-Horária 
(Semanal)</t>
  </si>
  <si>
    <t>Mês Inicial de Trabalho</t>
  </si>
  <si>
    <t>Mês Final de Trabalho</t>
  </si>
  <si>
    <t>Salário</t>
  </si>
  <si>
    <t>Valor dos Salários
(Antes do Reajuste)</t>
  </si>
  <si>
    <t>PESQUISA DE MERCADO</t>
  </si>
  <si>
    <t>1ª Conveção Coletiva de Trabalho - CCT</t>
  </si>
  <si>
    <t>2ª Conveção Coletiva de Trabalho - CCT</t>
  </si>
  <si>
    <t>3ª Conveção Coletiva de Trabalho - CCT</t>
  </si>
  <si>
    <t>4ª Conveção Coletiva de Trabalho - CCT</t>
  </si>
  <si>
    <t>5ª Conveção Coletiva de Trabalho - CCT</t>
  </si>
  <si>
    <t>Valor Total de Salários</t>
  </si>
  <si>
    <t>Menor Salário</t>
  </si>
  <si>
    <t>Salário Médio</t>
  </si>
  <si>
    <t>Maior Salário</t>
  </si>
  <si>
    <t>Mês da Data Base</t>
  </si>
  <si>
    <t>% de Reajuste do Salário</t>
  </si>
  <si>
    <t>Salário Após Reajuste 1</t>
  </si>
  <si>
    <t>Valor dos Salários Após Reajuste 1</t>
  </si>
  <si>
    <t>Salário Após Reajuste 2</t>
  </si>
  <si>
    <t>Valor dos Salários Após Reajuste 2</t>
  </si>
  <si>
    <t>Salário Após Reajuste 3</t>
  </si>
  <si>
    <t>Valor dos Salários Após Reajuste 3</t>
  </si>
  <si>
    <t>Salário Após Reajuste 4</t>
  </si>
  <si>
    <t>Valor dos Salários Após Reajuste 4</t>
  </si>
  <si>
    <t>Salário Após Reajuste 5</t>
  </si>
  <si>
    <t>Valor dos Salários Após Reajuste 5</t>
  </si>
  <si>
    <t>Total:</t>
  </si>
  <si>
    <t>Detalhamento de Estagiários</t>
  </si>
  <si>
    <t>Qnt. Estagiários</t>
  </si>
  <si>
    <t>Bolsa Estágio</t>
  </si>
  <si>
    <t>Valor das Bolsas Estágio
(Antes do Reajuste)</t>
  </si>
  <si>
    <t>1º Reajuste de Bolsa Estágio</t>
  </si>
  <si>
    <t>2º Reajuste de Bolsa Estágio</t>
  </si>
  <si>
    <t>3º Reajuste de Bolsa Estágio</t>
  </si>
  <si>
    <t>4º Reajuste de Bolsa Estágio</t>
  </si>
  <si>
    <t>5º Reajuste de Bolsa Estágio</t>
  </si>
  <si>
    <t>Valor Total de Bolsa Estágio</t>
  </si>
  <si>
    <t>% de Reajuste da Bolsa Estágio</t>
  </si>
  <si>
    <t>Bolsa Estágio Após Reajuste 1</t>
  </si>
  <si>
    <t>Valor das Bolsas Estágio Após Reajuste 1</t>
  </si>
  <si>
    <t>Bolsa Estágio Após Reajuste 2</t>
  </si>
  <si>
    <t>Valor das Bolsas Estágio Após Reajuste 2</t>
  </si>
  <si>
    <t>Bolsa Estágio Após Reajuste 3</t>
  </si>
  <si>
    <t>Valor das Bolsas Estágio Após Reajuste 3</t>
  </si>
  <si>
    <t>Bolsa Estágio Após Reajuste 4</t>
  </si>
  <si>
    <t>Valor das Bolsas Estágio Após Reajuste 4</t>
  </si>
  <si>
    <t>Bolsa Estágio Após Reajuste 5</t>
  </si>
  <si>
    <t>Valor das Bolsas Estágio Após Reajuste 5</t>
  </si>
  <si>
    <t>Descrição da Pesquisa de Mercado</t>
  </si>
  <si>
    <t>Somatório de Salários e Bolsa Estágio dos cargos adicionais</t>
  </si>
  <si>
    <t>Processo de seleção pública para celebração de Contrato de Gestão - Edital IEF 01/2026
Anexo III - Estimativa de Custos</t>
  </si>
  <si>
    <t>60 meses</t>
  </si>
  <si>
    <r>
      <t>Instituto Estadual de Florestas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rFont val="Arial"/>
        <family val="2"/>
      </rPr>
      <t>- Edital IEF 01/2026</t>
    </r>
  </si>
  <si>
    <t>Diretor Geral</t>
  </si>
  <si>
    <t>Gerente de Contratos</t>
  </si>
  <si>
    <t>Coordenador Financeiro</t>
  </si>
  <si>
    <t>Analista de compras e contratações</t>
  </si>
  <si>
    <t>Analista Administrativo Financeiro</t>
  </si>
  <si>
    <t>Técnico Florestal ou Agrícola</t>
  </si>
  <si>
    <t>Analista de Geoprossamento</t>
  </si>
  <si>
    <t>Analista de Comunicação Social e Marketing</t>
  </si>
  <si>
    <t>Técnico de TI</t>
  </si>
  <si>
    <t>Total de Salários</t>
  </si>
  <si>
    <t>Descrever aqui a Pesquisa de Mercado, conforme determinado no Critério 1.3 Adequação da(s) Pesquisa(s) de Salário do ANEXO II - CRITÉRIOS PARA AVALIAÇÃO DAS PROPOSTAS.</t>
  </si>
  <si>
    <t>Técnico de Geoprocessamento</t>
  </si>
  <si>
    <t>Tabela 1 - Dimensionamento de Recursos Humanos - Equipe Mínima</t>
  </si>
  <si>
    <t>Tabela 2 - Dimensionamento de Recursos Humanos - Cargos Adicionais</t>
  </si>
  <si>
    <t>Coordenador Técnico - Eixo I</t>
  </si>
  <si>
    <t>Extensionista Rural - Técnico de campo</t>
  </si>
  <si>
    <t>Coordenador Técnico - Eixos II, III, IV, V e 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</si>
</sst>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* #,##0_);_(* \(#,##0\);_(* &quot;-&quot;??_);_(@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i/>
      <sz val="16"/>
      <color indexed="10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rgb="FF000000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17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149">
    <xf numFmtId="0" fontId="0" fillId="0" borderId="0" xfId="0"/>
    <xf numFmtId="0" fontId="2" fillId="3" borderId="0" xfId="0" applyFont="1" applyFill="1" applyAlignment="1">
      <alignment vertical="center"/>
    </xf>
    <xf numFmtId="0" fontId="6" fillId="3" borderId="0" xfId="5" applyFont="1" applyFill="1"/>
    <xf numFmtId="165" fontId="3" fillId="3" borderId="4" xfId="11" applyFont="1" applyFill="1" applyBorder="1" applyAlignment="1" applyProtection="1">
      <alignment horizontal="right" vertical="center"/>
      <protection locked="0"/>
    </xf>
    <xf numFmtId="1" fontId="3" fillId="3" borderId="0" xfId="0" applyNumberFormat="1" applyFont="1" applyFill="1" applyAlignment="1">
      <alignment horizontal="left" vertical="center" wrapText="1"/>
    </xf>
    <xf numFmtId="0" fontId="13" fillId="3" borderId="0" xfId="0" applyFont="1" applyFill="1" applyAlignment="1">
      <alignment horizontal="left" vertical="center"/>
    </xf>
    <xf numFmtId="0" fontId="18" fillId="3" borderId="0" xfId="5" applyFont="1" applyFill="1" applyProtection="1">
      <protection locked="0"/>
    </xf>
    <xf numFmtId="0" fontId="12" fillId="2" borderId="0" xfId="4" applyFont="1" applyFill="1" applyAlignment="1">
      <alignment horizontal="center"/>
    </xf>
    <xf numFmtId="0" fontId="14" fillId="3" borderId="0" xfId="5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15" fillId="3" borderId="0" xfId="5" applyFont="1" applyFill="1" applyAlignment="1">
      <alignment horizontal="center" vertical="center"/>
    </xf>
    <xf numFmtId="0" fontId="16" fillId="3" borderId="0" xfId="5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165" fontId="3" fillId="3" borderId="17" xfId="11" applyFont="1" applyFill="1" applyBorder="1" applyAlignment="1" applyProtection="1">
      <alignment horizontal="right" vertical="center"/>
      <protection locked="0"/>
    </xf>
    <xf numFmtId="165" fontId="3" fillId="3" borderId="0" xfId="11" applyFont="1" applyFill="1" applyBorder="1" applyAlignment="1" applyProtection="1">
      <alignment horizontal="right" vertical="center" wrapText="1"/>
      <protection locked="0"/>
    </xf>
    <xf numFmtId="17" fontId="11" fillId="3" borderId="1" xfId="0" applyNumberFormat="1" applyFont="1" applyFill="1" applyBorder="1" applyAlignment="1">
      <alignment horizontal="left" vertical="center" wrapText="1"/>
    </xf>
    <xf numFmtId="166" fontId="11" fillId="3" borderId="1" xfId="11" applyNumberFormat="1" applyFont="1" applyFill="1" applyBorder="1" applyAlignment="1" applyProtection="1">
      <alignment horizontal="right" vertical="center" wrapText="1"/>
    </xf>
    <xf numFmtId="17" fontId="11" fillId="3" borderId="1" xfId="0" applyNumberFormat="1" applyFont="1" applyFill="1" applyBorder="1" applyAlignment="1">
      <alignment horizontal="center" vertical="center" wrapText="1"/>
    </xf>
    <xf numFmtId="165" fontId="11" fillId="3" borderId="8" xfId="11" applyFont="1" applyFill="1" applyBorder="1" applyAlignment="1" applyProtection="1">
      <alignment horizontal="right" vertical="center" wrapText="1"/>
    </xf>
    <xf numFmtId="165" fontId="11" fillId="3" borderId="6" xfId="11" applyFont="1" applyFill="1" applyBorder="1" applyAlignment="1" applyProtection="1">
      <alignment horizontal="right" vertical="center" wrapText="1"/>
    </xf>
    <xf numFmtId="165" fontId="11" fillId="3" borderId="0" xfId="11" applyFont="1" applyFill="1" applyBorder="1" applyAlignment="1" applyProtection="1">
      <alignment horizontal="right" vertical="center" wrapText="1"/>
    </xf>
    <xf numFmtId="17" fontId="13" fillId="3" borderId="5" xfId="0" applyNumberFormat="1" applyFont="1" applyFill="1" applyBorder="1" applyAlignment="1">
      <alignment horizontal="right" vertical="center" wrapText="1"/>
    </xf>
    <xf numFmtId="165" fontId="13" fillId="3" borderId="0" xfId="11" applyFont="1" applyFill="1" applyBorder="1" applyAlignment="1" applyProtection="1">
      <alignment horizontal="right" vertical="center" wrapText="1"/>
    </xf>
    <xf numFmtId="0" fontId="2" fillId="3" borderId="0" xfId="0" applyFont="1" applyFill="1" applyAlignment="1">
      <alignment horizontal="center" vertical="center"/>
    </xf>
    <xf numFmtId="4" fontId="2" fillId="3" borderId="0" xfId="0" applyNumberFormat="1" applyFont="1" applyFill="1" applyAlignment="1">
      <alignment vertical="center"/>
    </xf>
    <xf numFmtId="17" fontId="13" fillId="3" borderId="0" xfId="0" applyNumberFormat="1" applyFont="1" applyFill="1" applyAlignment="1">
      <alignment vertical="center" wrapText="1"/>
    </xf>
    <xf numFmtId="165" fontId="11" fillId="3" borderId="1" xfId="11" applyFont="1" applyFill="1" applyBorder="1" applyAlignment="1" applyProtection="1">
      <alignment horizontal="right" vertical="center" wrapText="1"/>
    </xf>
    <xf numFmtId="1" fontId="3" fillId="3" borderId="18" xfId="11" applyNumberFormat="1" applyFont="1" applyFill="1" applyBorder="1" applyAlignment="1" applyProtection="1">
      <alignment horizontal="right" vertical="center"/>
      <protection locked="0"/>
    </xf>
    <xf numFmtId="10" fontId="3" fillId="3" borderId="23" xfId="11" applyNumberFormat="1" applyFont="1" applyFill="1" applyBorder="1" applyAlignment="1" applyProtection="1">
      <alignment horizontal="right" vertical="center"/>
      <protection locked="0"/>
    </xf>
    <xf numFmtId="165" fontId="3" fillId="3" borderId="9" xfId="11" applyFont="1" applyFill="1" applyBorder="1" applyAlignment="1" applyProtection="1">
      <alignment horizontal="right" vertical="center" wrapText="1"/>
      <protection locked="0"/>
    </xf>
    <xf numFmtId="10" fontId="3" fillId="3" borderId="25" xfId="11" applyNumberFormat="1" applyFont="1" applyFill="1" applyBorder="1" applyAlignment="1" applyProtection="1">
      <alignment horizontal="right" vertical="center"/>
      <protection locked="0"/>
    </xf>
    <xf numFmtId="10" fontId="3" fillId="3" borderId="19" xfId="11" applyNumberFormat="1" applyFont="1" applyFill="1" applyBorder="1" applyAlignment="1" applyProtection="1">
      <alignment horizontal="right" vertical="center"/>
      <protection locked="0"/>
    </xf>
    <xf numFmtId="10" fontId="3" fillId="3" borderId="21" xfId="11" applyNumberFormat="1" applyFont="1" applyFill="1" applyBorder="1" applyAlignment="1" applyProtection="1">
      <alignment horizontal="right" vertical="center"/>
      <protection locked="0"/>
    </xf>
    <xf numFmtId="165" fontId="11" fillId="3" borderId="7" xfId="11" applyFont="1" applyFill="1" applyBorder="1" applyAlignment="1" applyProtection="1">
      <alignment horizontal="right" vertical="center" wrapText="1"/>
    </xf>
    <xf numFmtId="17" fontId="11" fillId="3" borderId="0" xfId="0" applyNumberFormat="1" applyFont="1" applyFill="1" applyAlignment="1">
      <alignment horizontal="left" vertical="center" wrapText="1"/>
    </xf>
    <xf numFmtId="166" fontId="11" fillId="3" borderId="0" xfId="11" applyNumberFormat="1" applyFont="1" applyFill="1" applyBorder="1" applyAlignment="1" applyProtection="1">
      <alignment horizontal="right" vertical="center" wrapText="1"/>
    </xf>
    <xf numFmtId="17" fontId="11" fillId="3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vertical="center" wrapText="1"/>
    </xf>
    <xf numFmtId="1" fontId="3" fillId="3" borderId="18" xfId="11" applyNumberFormat="1" applyFont="1" applyFill="1" applyBorder="1" applyAlignment="1" applyProtection="1">
      <alignment horizontal="center" vertical="center" wrapText="1"/>
      <protection locked="0"/>
    </xf>
    <xf numFmtId="1" fontId="3" fillId="3" borderId="19" xfId="11" applyNumberFormat="1" applyFont="1" applyFill="1" applyBorder="1" applyAlignment="1" applyProtection="1">
      <alignment horizontal="center" vertical="center" wrapText="1"/>
      <protection locked="0"/>
    </xf>
    <xf numFmtId="1" fontId="3" fillId="3" borderId="24" xfId="11" applyNumberFormat="1" applyFont="1" applyFill="1" applyBorder="1" applyAlignment="1" applyProtection="1">
      <alignment horizontal="center" vertical="center" wrapText="1"/>
      <protection locked="0"/>
    </xf>
    <xf numFmtId="1" fontId="3" fillId="3" borderId="25" xfId="11" applyNumberFormat="1" applyFont="1" applyFill="1" applyBorder="1" applyAlignment="1" applyProtection="1">
      <alignment horizontal="center" vertical="center" wrapText="1"/>
      <protection locked="0"/>
    </xf>
    <xf numFmtId="1" fontId="3" fillId="3" borderId="20" xfId="11" applyNumberFormat="1" applyFont="1" applyFill="1" applyBorder="1" applyAlignment="1" applyProtection="1">
      <alignment horizontal="center" vertical="center" wrapText="1"/>
      <protection locked="0"/>
    </xf>
    <xf numFmtId="1" fontId="3" fillId="3" borderId="21" xfId="11" applyNumberFormat="1" applyFont="1" applyFill="1" applyBorder="1" applyAlignment="1" applyProtection="1">
      <alignment horizontal="center" vertical="center" wrapText="1"/>
      <protection locked="0"/>
    </xf>
    <xf numFmtId="0" fontId="13" fillId="3" borderId="0" xfId="0" applyFont="1" applyFill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165" fontId="11" fillId="4" borderId="1" xfId="11" applyFont="1" applyFill="1" applyBorder="1" applyAlignment="1" applyProtection="1">
      <alignment horizontal="right" vertical="center" wrapText="1"/>
    </xf>
    <xf numFmtId="165" fontId="11" fillId="4" borderId="0" xfId="11" applyFont="1" applyFill="1" applyBorder="1" applyAlignment="1" applyProtection="1">
      <alignment horizontal="right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/>
    </xf>
    <xf numFmtId="165" fontId="3" fillId="4" borderId="26" xfId="11" applyFont="1" applyFill="1" applyBorder="1" applyAlignment="1" applyProtection="1">
      <alignment horizontal="right" vertical="center" wrapText="1"/>
    </xf>
    <xf numFmtId="165" fontId="3" fillId="4" borderId="19" xfId="11" applyFont="1" applyFill="1" applyBorder="1" applyAlignment="1" applyProtection="1">
      <alignment horizontal="right" vertical="center" wrapText="1"/>
    </xf>
    <xf numFmtId="165" fontId="11" fillId="4" borderId="6" xfId="11" applyFont="1" applyFill="1" applyBorder="1" applyAlignment="1" applyProtection="1">
      <alignment horizontal="right" vertical="center" wrapText="1"/>
    </xf>
    <xf numFmtId="0" fontId="13" fillId="4" borderId="0" xfId="0" applyFont="1" applyFill="1" applyAlignment="1">
      <alignment vertical="center" wrapText="1"/>
    </xf>
    <xf numFmtId="165" fontId="11" fillId="4" borderId="7" xfId="11" applyFont="1" applyFill="1" applyBorder="1" applyAlignment="1" applyProtection="1">
      <alignment horizontal="right" vertical="center" wrapText="1"/>
    </xf>
    <xf numFmtId="165" fontId="13" fillId="4" borderId="0" xfId="11" applyFont="1" applyFill="1" applyBorder="1" applyAlignment="1" applyProtection="1">
      <alignment horizontal="right" vertical="center" wrapText="1"/>
    </xf>
    <xf numFmtId="4" fontId="2" fillId="4" borderId="0" xfId="0" applyNumberFormat="1" applyFont="1" applyFill="1" applyAlignment="1">
      <alignment vertical="center"/>
    </xf>
    <xf numFmtId="0" fontId="11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11" fillId="3" borderId="0" xfId="0" applyFont="1" applyFill="1" applyAlignment="1">
      <alignment horizontal="center" vertical="center" wrapText="1"/>
    </xf>
    <xf numFmtId="165" fontId="3" fillId="4" borderId="10" xfId="11" applyFont="1" applyFill="1" applyBorder="1" applyAlignment="1" applyProtection="1">
      <alignment horizontal="right" vertical="center" wrapText="1"/>
    </xf>
    <xf numFmtId="165" fontId="3" fillId="4" borderId="4" xfId="11" applyFont="1" applyFill="1" applyBorder="1" applyAlignment="1" applyProtection="1">
      <alignment horizontal="right" vertical="center"/>
    </xf>
    <xf numFmtId="1" fontId="3" fillId="4" borderId="26" xfId="11" applyNumberFormat="1" applyFont="1" applyFill="1" applyBorder="1" applyAlignment="1" applyProtection="1">
      <alignment horizontal="right" vertical="center"/>
    </xf>
    <xf numFmtId="165" fontId="3" fillId="4" borderId="23" xfId="11" applyFont="1" applyFill="1" applyBorder="1" applyAlignment="1" applyProtection="1">
      <alignment horizontal="right" vertical="center" wrapText="1"/>
    </xf>
    <xf numFmtId="165" fontId="3" fillId="3" borderId="0" xfId="11" applyFont="1" applyFill="1" applyBorder="1" applyAlignment="1" applyProtection="1">
      <alignment horizontal="right" vertical="center"/>
    </xf>
    <xf numFmtId="165" fontId="3" fillId="4" borderId="22" xfId="11" applyFont="1" applyFill="1" applyBorder="1" applyAlignment="1" applyProtection="1">
      <alignment horizontal="right" vertical="center" wrapText="1"/>
    </xf>
    <xf numFmtId="0" fontId="2" fillId="3" borderId="0" xfId="0" applyFont="1" applyFill="1" applyAlignment="1">
      <alignment horizontal="left" vertical="center" wrapText="1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3" fillId="3" borderId="0" xfId="0" applyFont="1" applyFill="1" applyAlignment="1" applyProtection="1">
      <alignment horizontal="right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17" fontId="13" fillId="3" borderId="0" xfId="0" applyNumberFormat="1" applyFont="1" applyFill="1" applyAlignment="1">
      <alignment horizontal="right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0" fontId="11" fillId="5" borderId="2" xfId="0" applyFont="1" applyFill="1" applyBorder="1" applyAlignment="1">
      <alignment horizontal="center" vertical="center" wrapText="1"/>
    </xf>
    <xf numFmtId="165" fontId="11" fillId="5" borderId="1" xfId="11" applyFont="1" applyFill="1" applyBorder="1" applyAlignment="1" applyProtection="1">
      <alignment horizontal="right" vertical="center" wrapText="1"/>
    </xf>
    <xf numFmtId="0" fontId="13" fillId="5" borderId="0" xfId="0" applyFont="1" applyFill="1" applyAlignment="1">
      <alignment vertical="center" wrapText="1"/>
    </xf>
    <xf numFmtId="43" fontId="2" fillId="5" borderId="0" xfId="0" applyNumberFormat="1" applyFont="1" applyFill="1" applyAlignment="1">
      <alignment vertical="center"/>
    </xf>
    <xf numFmtId="165" fontId="11" fillId="5" borderId="0" xfId="11" applyFont="1" applyFill="1" applyBorder="1" applyAlignment="1" applyProtection="1">
      <alignment horizontal="right" vertical="center" wrapText="1"/>
    </xf>
    <xf numFmtId="0" fontId="2" fillId="4" borderId="1" xfId="0" applyFont="1" applyFill="1" applyBorder="1" applyAlignment="1">
      <alignment vertical="center"/>
    </xf>
    <xf numFmtId="1" fontId="3" fillId="3" borderId="18" xfId="11" applyNumberFormat="1" applyFont="1" applyFill="1" applyBorder="1" applyAlignment="1" applyProtection="1">
      <alignment horizontal="center" vertical="center"/>
      <protection locked="0"/>
    </xf>
    <xf numFmtId="1" fontId="3" fillId="3" borderId="24" xfId="11" applyNumberFormat="1" applyFont="1" applyFill="1" applyBorder="1" applyAlignment="1" applyProtection="1">
      <alignment horizontal="center" vertical="center"/>
      <protection locked="0"/>
    </xf>
    <xf numFmtId="1" fontId="3" fillId="4" borderId="27" xfId="11" applyNumberFormat="1" applyFont="1" applyFill="1" applyBorder="1" applyAlignment="1" applyProtection="1">
      <alignment horizontal="right" vertical="center"/>
      <protection locked="0"/>
    </xf>
    <xf numFmtId="10" fontId="3" fillId="3" borderId="27" xfId="11" applyNumberFormat="1" applyFont="1" applyFill="1" applyBorder="1" applyAlignment="1" applyProtection="1">
      <alignment horizontal="right" vertical="center"/>
      <protection locked="0"/>
    </xf>
    <xf numFmtId="165" fontId="3" fillId="4" borderId="27" xfId="11" applyFont="1" applyFill="1" applyBorder="1" applyAlignment="1" applyProtection="1">
      <alignment horizontal="right" vertical="center" wrapText="1"/>
    </xf>
    <xf numFmtId="165" fontId="3" fillId="4" borderId="25" xfId="11" applyFont="1" applyFill="1" applyBorder="1" applyAlignment="1" applyProtection="1">
      <alignment horizontal="right" vertical="center" wrapText="1"/>
    </xf>
    <xf numFmtId="1" fontId="3" fillId="4" borderId="23" xfId="11" applyNumberFormat="1" applyFont="1" applyFill="1" applyBorder="1" applyAlignment="1" applyProtection="1">
      <alignment horizontal="right" vertical="center"/>
      <protection locked="0"/>
    </xf>
    <xf numFmtId="1" fontId="3" fillId="4" borderId="22" xfId="11" applyNumberFormat="1" applyFont="1" applyFill="1" applyBorder="1" applyAlignment="1" applyProtection="1">
      <alignment horizontal="right" vertical="center"/>
      <protection locked="0"/>
    </xf>
    <xf numFmtId="10" fontId="3" fillId="3" borderId="22" xfId="11" applyNumberFormat="1" applyFont="1" applyFill="1" applyBorder="1" applyAlignment="1" applyProtection="1">
      <alignment horizontal="right" vertical="center"/>
      <protection locked="0"/>
    </xf>
    <xf numFmtId="165" fontId="3" fillId="4" borderId="21" xfId="11" applyFont="1" applyFill="1" applyBorder="1" applyAlignment="1" applyProtection="1">
      <alignment horizontal="right" vertical="center" wrapText="1"/>
    </xf>
    <xf numFmtId="165" fontId="3" fillId="5" borderId="27" xfId="11" applyFont="1" applyFill="1" applyBorder="1" applyAlignment="1" applyProtection="1">
      <alignment horizontal="right" vertical="center" wrapText="1"/>
    </xf>
    <xf numFmtId="165" fontId="3" fillId="5" borderId="23" xfId="11" applyFont="1" applyFill="1" applyBorder="1" applyAlignment="1" applyProtection="1">
      <alignment horizontal="right" vertical="center" wrapText="1"/>
    </xf>
    <xf numFmtId="165" fontId="3" fillId="5" borderId="22" xfId="11" applyFont="1" applyFill="1" applyBorder="1" applyAlignment="1" applyProtection="1">
      <alignment horizontal="right" vertical="center" wrapText="1"/>
    </xf>
    <xf numFmtId="1" fontId="3" fillId="3" borderId="24" xfId="11" applyNumberFormat="1" applyFont="1" applyFill="1" applyBorder="1" applyAlignment="1" applyProtection="1">
      <alignment horizontal="right" vertical="center"/>
      <protection locked="0"/>
    </xf>
    <xf numFmtId="1" fontId="3" fillId="3" borderId="20" xfId="11" applyNumberFormat="1" applyFont="1" applyFill="1" applyBorder="1" applyAlignment="1" applyProtection="1">
      <alignment horizontal="right" vertical="center"/>
      <protection locked="0"/>
    </xf>
    <xf numFmtId="0" fontId="3" fillId="4" borderId="27" xfId="0" applyFont="1" applyFill="1" applyBorder="1" applyAlignment="1">
      <alignment vertical="center"/>
    </xf>
    <xf numFmtId="0" fontId="3" fillId="4" borderId="23" xfId="0" applyFont="1" applyFill="1" applyBorder="1" applyAlignment="1">
      <alignment vertical="center"/>
    </xf>
    <xf numFmtId="0" fontId="3" fillId="4" borderId="22" xfId="0" applyFont="1" applyFill="1" applyBorder="1" applyAlignment="1">
      <alignment vertical="center"/>
    </xf>
    <xf numFmtId="165" fontId="3" fillId="4" borderId="28" xfId="11" applyFont="1" applyFill="1" applyBorder="1" applyAlignment="1" applyProtection="1">
      <alignment horizontal="right" vertical="center" wrapText="1"/>
    </xf>
    <xf numFmtId="1" fontId="3" fillId="3" borderId="30" xfId="11" applyNumberFormat="1" applyFont="1" applyFill="1" applyBorder="1" applyAlignment="1" applyProtection="1">
      <alignment horizontal="center" vertical="center" wrapText="1"/>
      <protection locked="0"/>
    </xf>
    <xf numFmtId="43" fontId="3" fillId="4" borderId="31" xfId="0" applyNumberFormat="1" applyFont="1" applyFill="1" applyBorder="1" applyAlignment="1">
      <alignment vertical="center"/>
    </xf>
    <xf numFmtId="43" fontId="3" fillId="4" borderId="32" xfId="0" applyNumberFormat="1" applyFont="1" applyFill="1" applyBorder="1" applyAlignment="1">
      <alignment vertical="center"/>
    </xf>
    <xf numFmtId="43" fontId="3" fillId="4" borderId="33" xfId="0" applyNumberFormat="1" applyFont="1" applyFill="1" applyBorder="1" applyAlignment="1">
      <alignment vertical="center"/>
    </xf>
    <xf numFmtId="43" fontId="3" fillId="4" borderId="28" xfId="0" applyNumberFormat="1" applyFont="1" applyFill="1" applyBorder="1" applyAlignment="1">
      <alignment vertical="center"/>
    </xf>
    <xf numFmtId="43" fontId="3" fillId="4" borderId="26" xfId="0" applyNumberFormat="1" applyFont="1" applyFill="1" applyBorder="1" applyAlignment="1">
      <alignment vertical="center"/>
    </xf>
    <xf numFmtId="43" fontId="3" fillId="4" borderId="29" xfId="0" applyNumberFormat="1" applyFont="1" applyFill="1" applyBorder="1" applyAlignment="1">
      <alignment vertical="center"/>
    </xf>
    <xf numFmtId="3" fontId="3" fillId="3" borderId="24" xfId="11" applyNumberFormat="1" applyFont="1" applyFill="1" applyBorder="1" applyAlignment="1" applyProtection="1">
      <alignment horizontal="center" vertical="center"/>
      <protection locked="0"/>
    </xf>
    <xf numFmtId="3" fontId="3" fillId="3" borderId="18" xfId="11" applyNumberFormat="1" applyFont="1" applyFill="1" applyBorder="1" applyAlignment="1" applyProtection="1">
      <alignment horizontal="center" vertical="center"/>
      <protection locked="0"/>
    </xf>
    <xf numFmtId="4" fontId="3" fillId="3" borderId="24" xfId="11" applyNumberFormat="1" applyFont="1" applyFill="1" applyBorder="1" applyAlignment="1" applyProtection="1">
      <alignment horizontal="center" vertical="center" wrapText="1"/>
      <protection locked="0"/>
    </xf>
    <xf numFmtId="4" fontId="3" fillId="3" borderId="18" xfId="11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0" xfId="0" applyFont="1" applyFill="1" applyAlignment="1">
      <alignment horizontal="center" vertical="center" wrapText="1"/>
    </xf>
    <xf numFmtId="10" fontId="3" fillId="3" borderId="27" xfId="11" applyNumberFormat="1" applyFont="1" applyFill="1" applyBorder="1" applyAlignment="1" applyProtection="1">
      <alignment horizontal="right" vertical="center" wrapText="1"/>
      <protection locked="0"/>
    </xf>
    <xf numFmtId="10" fontId="3" fillId="3" borderId="23" xfId="11" applyNumberFormat="1" applyFont="1" applyFill="1" applyBorder="1" applyAlignment="1" applyProtection="1">
      <alignment horizontal="right" vertical="center" wrapText="1"/>
      <protection locked="0"/>
    </xf>
    <xf numFmtId="10" fontId="3" fillId="3" borderId="22" xfId="11" applyNumberFormat="1" applyFont="1" applyFill="1" applyBorder="1" applyAlignment="1" applyProtection="1">
      <alignment horizontal="right" vertical="center" wrapText="1"/>
      <protection locked="0"/>
    </xf>
    <xf numFmtId="10" fontId="3" fillId="3" borderId="12" xfId="0" applyNumberFormat="1" applyFont="1" applyFill="1" applyBorder="1" applyAlignment="1" applyProtection="1">
      <alignment vertical="center"/>
      <protection locked="0"/>
    </xf>
    <xf numFmtId="10" fontId="3" fillId="3" borderId="9" xfId="0" applyNumberFormat="1" applyFont="1" applyFill="1" applyBorder="1" applyAlignment="1" applyProtection="1">
      <alignment vertical="center"/>
      <protection locked="0"/>
    </xf>
    <xf numFmtId="10" fontId="3" fillId="3" borderId="13" xfId="0" applyNumberFormat="1" applyFont="1" applyFill="1" applyBorder="1" applyAlignment="1" applyProtection="1">
      <alignment vertical="center"/>
      <protection locked="0"/>
    </xf>
    <xf numFmtId="165" fontId="3" fillId="3" borderId="24" xfId="11" applyFont="1" applyFill="1" applyBorder="1" applyAlignment="1" applyProtection="1">
      <alignment horizontal="right" vertical="center" wrapText="1"/>
      <protection locked="0"/>
    </xf>
    <xf numFmtId="165" fontId="3" fillId="3" borderId="18" xfId="11" applyFont="1" applyFill="1" applyBorder="1" applyAlignment="1" applyProtection="1">
      <alignment horizontal="right" vertical="center" wrapText="1"/>
      <protection locked="0"/>
    </xf>
    <xf numFmtId="165" fontId="3" fillId="3" borderId="20" xfId="11" applyFont="1" applyFill="1" applyBorder="1" applyAlignment="1" applyProtection="1">
      <alignment horizontal="right" vertical="center" wrapText="1"/>
      <protection locked="0"/>
    </xf>
    <xf numFmtId="4" fontId="3" fillId="6" borderId="0" xfId="0" applyNumberFormat="1" applyFont="1" applyFill="1" applyAlignment="1" applyProtection="1">
      <alignment horizontal="right" vertical="center" wrapText="1"/>
      <protection locked="0"/>
    </xf>
    <xf numFmtId="0" fontId="13" fillId="3" borderId="0" xfId="0" applyFont="1" applyFill="1" applyAlignment="1">
      <alignment horizontal="center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 applyProtection="1">
      <alignment horizontal="left" vertical="center" wrapText="1"/>
      <protection locked="0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17" fontId="13" fillId="3" borderId="1" xfId="0" applyNumberFormat="1" applyFont="1" applyFill="1" applyBorder="1" applyAlignment="1">
      <alignment horizontal="center" vertical="center" wrapText="1"/>
    </xf>
    <xf numFmtId="165" fontId="13" fillId="3" borderId="1" xfId="11" applyFont="1" applyFill="1" applyBorder="1" applyAlignment="1" applyProtection="1">
      <alignment horizontal="center" vertical="center" wrapText="1"/>
    </xf>
    <xf numFmtId="17" fontId="5" fillId="3" borderId="3" xfId="0" applyNumberFormat="1" applyFont="1" applyFill="1" applyBorder="1" applyAlignment="1">
      <alignment horizontal="center" vertical="center" wrapText="1"/>
    </xf>
    <xf numFmtId="165" fontId="13" fillId="3" borderId="3" xfId="11" applyFont="1" applyFill="1" applyBorder="1" applyAlignment="1" applyProtection="1">
      <alignment horizontal="center" vertical="center" wrapText="1"/>
    </xf>
    <xf numFmtId="17" fontId="5" fillId="3" borderId="34" xfId="0" applyNumberFormat="1" applyFont="1" applyFill="1" applyBorder="1" applyAlignment="1">
      <alignment horizontal="center" vertical="center" wrapText="1"/>
    </xf>
    <xf numFmtId="165" fontId="13" fillId="3" borderId="34" xfId="11" applyFont="1" applyFill="1" applyBorder="1" applyAlignment="1" applyProtection="1">
      <alignment horizontal="center" vertical="center" wrapText="1"/>
    </xf>
    <xf numFmtId="17" fontId="13" fillId="3" borderId="0" xfId="0" applyNumberFormat="1" applyFont="1" applyFill="1" applyAlignment="1">
      <alignment horizontal="center" vertical="center" wrapText="1"/>
    </xf>
    <xf numFmtId="165" fontId="13" fillId="3" borderId="0" xfId="11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</cellXfs>
  <cellStyles count="15">
    <cellStyle name="Moeda 2" xfId="1" xr:uid="{00000000-0005-0000-0000-000000000000}"/>
    <cellStyle name="Moeda 2 2" xfId="2" xr:uid="{00000000-0005-0000-0000-000001000000}"/>
    <cellStyle name="Moeda 3" xfId="3" xr:uid="{00000000-0005-0000-0000-000002000000}"/>
    <cellStyle name="Normal" xfId="0" builtinId="0"/>
    <cellStyle name="Normal 10" xfId="4" xr:uid="{00000000-0005-0000-0000-000004000000}"/>
    <cellStyle name="Normal 2" xfId="5" xr:uid="{00000000-0005-0000-0000-000005000000}"/>
    <cellStyle name="Normal 3" xfId="6" xr:uid="{00000000-0005-0000-0000-000006000000}"/>
    <cellStyle name="Normal 3 3" xfId="7" xr:uid="{00000000-0005-0000-0000-000007000000}"/>
    <cellStyle name="Normal 4" xfId="8" xr:uid="{00000000-0005-0000-0000-000008000000}"/>
    <cellStyle name="Normal 4 2" xfId="13" xr:uid="{00000000-0005-0000-0000-000009000000}"/>
    <cellStyle name="Normal 5" xfId="9" xr:uid="{00000000-0005-0000-0000-00000A000000}"/>
    <cellStyle name="Normal 5 2" xfId="14" xr:uid="{00000000-0005-0000-0000-00000B000000}"/>
    <cellStyle name="Porcentagem 2" xfId="10" xr:uid="{00000000-0005-0000-0000-00000C000000}"/>
    <cellStyle name="Separador de milhares 2" xfId="12" xr:uid="{00000000-0005-0000-0000-00000D000000}"/>
    <cellStyle name="Vírgula" xfId="1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pageSetUpPr fitToPage="1"/>
  </sheetPr>
  <dimension ref="A1:A9"/>
  <sheetViews>
    <sheetView zoomScaleNormal="100" zoomScaleSheetLayoutView="85" zoomScalePageLayoutView="50" workbookViewId="0"/>
  </sheetViews>
  <sheetFormatPr defaultColWidth="9.109375" defaultRowHeight="13.8" x14ac:dyDescent="0.25"/>
  <cols>
    <col min="1" max="1" width="155.109375" style="2" customWidth="1"/>
    <col min="2" max="16384" width="9.109375" style="2"/>
  </cols>
  <sheetData>
    <row r="1" spans="1:1" ht="90.75" customHeight="1" x14ac:dyDescent="0.25">
      <c r="A1" s="8" t="s">
        <v>56</v>
      </c>
    </row>
    <row r="2" spans="1:1" ht="20.399999999999999" x14ac:dyDescent="0.25">
      <c r="A2" s="10"/>
    </row>
    <row r="3" spans="1:1" ht="32.25" customHeight="1" x14ac:dyDescent="0.3">
      <c r="A3" s="11" t="s">
        <v>0</v>
      </c>
    </row>
    <row r="4" spans="1:1" ht="33.75" customHeight="1" x14ac:dyDescent="0.3">
      <c r="A4" s="7" t="s">
        <v>57</v>
      </c>
    </row>
    <row r="5" spans="1:1" ht="17.399999999999999" x14ac:dyDescent="0.3">
      <c r="A5" s="12"/>
    </row>
    <row r="6" spans="1:1" ht="128.25" customHeight="1" x14ac:dyDescent="0.25">
      <c r="A6" s="10"/>
    </row>
    <row r="7" spans="1:1" ht="27.75" customHeight="1" x14ac:dyDescent="0.25">
      <c r="A7" s="9" t="s">
        <v>58</v>
      </c>
    </row>
    <row r="9" spans="1:1" x14ac:dyDescent="0.25">
      <c r="A9" s="6"/>
    </row>
  </sheetData>
  <sheetProtection algorithmName="SHA-512" hashValue="W9MODnS3ohJiio9mDfQpLVMAA32ek9t0xb89KXJh5vXNl9yJJ6SFmlmX8yQo2Ul3EVibYH3+dDNJehf50q4lPA==" saltValue="c/NfVRGbCRq/rLKrn8tGLQ==" spinCount="100000" sheet="1" formatCells="0"/>
  <phoneticPr fontId="7" type="noConversion"/>
  <printOptions horizontalCentered="1" verticalCentered="1"/>
  <pageMargins left="0.19685039370078741" right="0.19685039370078741" top="0.59055118110236227" bottom="0.59055118110236227" header="0" footer="0.39370078740157483"/>
  <pageSetup paperSize="9" scale="94" orientation="landscape" horizontalDpi="4294967294" verticalDpi="4294967294" r:id="rId1"/>
  <headerFooter differentFirst="1">
    <oddFooter>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4">
    <pageSetUpPr fitToPage="1"/>
  </sheetPr>
  <dimension ref="A1:AQ24"/>
  <sheetViews>
    <sheetView tabSelected="1" view="pageBreakPreview" zoomScaleNormal="100" zoomScaleSheetLayoutView="100" workbookViewId="0">
      <pane xSplit="1" ySplit="5" topLeftCell="N6" activePane="bottomRight" state="frozen"/>
      <selection pane="topRight" sqref="A1:F1"/>
      <selection pane="bottomLeft" sqref="A1:F1"/>
      <selection pane="bottomRight" activeCell="AL12" sqref="AL12"/>
    </sheetView>
  </sheetViews>
  <sheetFormatPr defaultColWidth="17" defaultRowHeight="30" customHeight="1" x14ac:dyDescent="0.25"/>
  <cols>
    <col min="1" max="1" width="6.6640625" style="1" customWidth="1"/>
    <col min="2" max="2" width="26" style="1" customWidth="1"/>
    <col min="3" max="3" width="13.5546875" style="1" customWidth="1"/>
    <col min="4" max="4" width="8.5546875" style="23" customWidth="1"/>
    <col min="5" max="6" width="8.6640625" style="1" customWidth="1"/>
    <col min="7" max="7" width="11.44140625" style="24" bestFit="1" customWidth="1"/>
    <col min="8" max="8" width="15.6640625" style="58" hidden="1" customWidth="1"/>
    <col min="9" max="10" width="15.6640625" style="1" customWidth="1"/>
    <col min="11" max="12" width="15.6640625" style="51" hidden="1" customWidth="1"/>
    <col min="13" max="14" width="15.6640625" style="1" customWidth="1"/>
    <col min="15" max="16" width="15.6640625" style="51" hidden="1" customWidth="1"/>
    <col min="17" max="17" width="15.6640625" style="1" customWidth="1"/>
    <col min="18" max="18" width="10.6640625" style="51" hidden="1" customWidth="1"/>
    <col min="19" max="19" width="15.6640625" style="51" hidden="1" customWidth="1"/>
    <col min="20" max="20" width="15.6640625" style="1" customWidth="1"/>
    <col min="21" max="21" width="10.6640625" style="51" hidden="1" customWidth="1"/>
    <col min="22" max="22" width="15.6640625" style="51" hidden="1" customWidth="1"/>
    <col min="23" max="23" width="15.6640625" style="1" customWidth="1"/>
    <col min="24" max="24" width="10.6640625" style="51" hidden="1" customWidth="1"/>
    <col min="25" max="25" width="15.6640625" style="51" hidden="1" customWidth="1"/>
    <col min="26" max="26" width="15.6640625" style="1" customWidth="1"/>
    <col min="27" max="28" width="15.6640625" style="74" hidden="1" customWidth="1"/>
    <col min="29" max="29" width="15.6640625" style="1" customWidth="1"/>
    <col min="30" max="30" width="10.6640625" style="51" hidden="1" customWidth="1"/>
    <col min="31" max="31" width="15.6640625" style="51" hidden="1" customWidth="1"/>
    <col min="32" max="32" width="17" style="1"/>
    <col min="33" max="34" width="17" style="74" hidden="1" customWidth="1"/>
    <col min="35" max="35" width="17" style="1"/>
    <col min="36" max="37" width="17" style="51" hidden="1" customWidth="1"/>
    <col min="38" max="39" width="17" style="1"/>
    <col min="40" max="41" width="17" style="51" hidden="1" customWidth="1"/>
    <col min="42" max="16384" width="17" style="1"/>
  </cols>
  <sheetData>
    <row r="1" spans="1:43" ht="27.75" customHeight="1" x14ac:dyDescent="0.25">
      <c r="A1" s="124" t="str">
        <f>Capa!A1</f>
        <v>Processo de seleção pública para celebração de Contrato de Gestão - Edital IEF 01/2026
Anexo III - Estimativa de Custos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44"/>
      <c r="AA1" s="1"/>
      <c r="AB1" s="1"/>
      <c r="AD1" s="1"/>
      <c r="AE1" s="1"/>
      <c r="AG1" s="1"/>
      <c r="AH1" s="1"/>
      <c r="AJ1" s="1"/>
      <c r="AK1" s="1"/>
      <c r="AN1" s="1"/>
      <c r="AO1" s="1"/>
    </row>
    <row r="2" spans="1:43" ht="15" customHeight="1" x14ac:dyDescent="0.25">
      <c r="A2" s="124" t="s">
        <v>71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44"/>
      <c r="AA2" s="1"/>
      <c r="AB2" s="1"/>
      <c r="AD2" s="1"/>
      <c r="AE2" s="1"/>
      <c r="AG2" s="1"/>
      <c r="AH2" s="1"/>
      <c r="AJ2" s="1"/>
      <c r="AK2" s="1"/>
      <c r="AN2" s="1"/>
      <c r="AO2" s="1"/>
    </row>
    <row r="3" spans="1:43" ht="15.75" customHeight="1" thickBot="1" x14ac:dyDescent="0.3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44"/>
      <c r="AA3" s="1"/>
      <c r="AB3" s="1"/>
      <c r="AD3" s="1"/>
      <c r="AE3" s="1"/>
      <c r="AG3" s="1"/>
      <c r="AH3" s="1"/>
      <c r="AJ3" s="1"/>
      <c r="AK3" s="1"/>
      <c r="AN3" s="1"/>
      <c r="AO3" s="1"/>
    </row>
    <row r="4" spans="1:43" s="60" customFormat="1" ht="33" customHeight="1" x14ac:dyDescent="0.25">
      <c r="A4" s="129" t="s">
        <v>1</v>
      </c>
      <c r="B4" s="129" t="s">
        <v>3</v>
      </c>
      <c r="C4" s="129" t="s">
        <v>4</v>
      </c>
      <c r="D4" s="133" t="s">
        <v>5</v>
      </c>
      <c r="E4" s="131" t="s">
        <v>6</v>
      </c>
      <c r="F4" s="133" t="s">
        <v>7</v>
      </c>
      <c r="G4" s="127" t="s">
        <v>8</v>
      </c>
      <c r="H4" s="135" t="s">
        <v>9</v>
      </c>
      <c r="I4" s="137" t="s">
        <v>10</v>
      </c>
      <c r="J4" s="138"/>
      <c r="K4" s="138"/>
      <c r="L4" s="138"/>
      <c r="M4" s="138"/>
      <c r="N4" s="131" t="s">
        <v>11</v>
      </c>
      <c r="O4" s="129"/>
      <c r="P4" s="129"/>
      <c r="Q4" s="129"/>
      <c r="R4" s="129"/>
      <c r="S4" s="133"/>
      <c r="T4" s="131" t="s">
        <v>12</v>
      </c>
      <c r="U4" s="129"/>
      <c r="V4" s="129"/>
      <c r="W4" s="129"/>
      <c r="X4" s="129"/>
      <c r="Y4" s="133"/>
      <c r="Z4" s="131" t="s">
        <v>13</v>
      </c>
      <c r="AA4" s="129"/>
      <c r="AB4" s="129"/>
      <c r="AC4" s="129"/>
      <c r="AD4" s="129"/>
      <c r="AE4" s="133"/>
      <c r="AF4" s="131" t="s">
        <v>14</v>
      </c>
      <c r="AG4" s="129"/>
      <c r="AH4" s="129"/>
      <c r="AI4" s="129"/>
      <c r="AJ4" s="129"/>
      <c r="AK4" s="133"/>
      <c r="AL4" s="131" t="s">
        <v>15</v>
      </c>
      <c r="AM4" s="129"/>
      <c r="AN4" s="129"/>
      <c r="AO4" s="133"/>
      <c r="AP4" s="131" t="s">
        <v>16</v>
      </c>
      <c r="AQ4" s="59"/>
    </row>
    <row r="5" spans="1:43" s="60" customFormat="1" ht="21" thickBot="1" x14ac:dyDescent="0.3">
      <c r="A5" s="130"/>
      <c r="B5" s="130"/>
      <c r="C5" s="130"/>
      <c r="D5" s="134"/>
      <c r="E5" s="132"/>
      <c r="F5" s="134"/>
      <c r="G5" s="128"/>
      <c r="H5" s="136"/>
      <c r="I5" s="46" t="s">
        <v>17</v>
      </c>
      <c r="J5" s="45" t="s">
        <v>18</v>
      </c>
      <c r="K5" s="47"/>
      <c r="L5" s="47"/>
      <c r="M5" s="45" t="s">
        <v>19</v>
      </c>
      <c r="N5" s="46" t="s">
        <v>20</v>
      </c>
      <c r="O5" s="47"/>
      <c r="P5" s="47"/>
      <c r="Q5" s="45" t="s">
        <v>21</v>
      </c>
      <c r="R5" s="47" t="s">
        <v>22</v>
      </c>
      <c r="S5" s="50" t="s">
        <v>23</v>
      </c>
      <c r="T5" s="46" t="s">
        <v>20</v>
      </c>
      <c r="U5" s="47"/>
      <c r="V5" s="47"/>
      <c r="W5" s="45" t="s">
        <v>21</v>
      </c>
      <c r="X5" s="47" t="s">
        <v>24</v>
      </c>
      <c r="Y5" s="50" t="s">
        <v>25</v>
      </c>
      <c r="Z5" s="46" t="s">
        <v>20</v>
      </c>
      <c r="AA5" s="75"/>
      <c r="AB5" s="75"/>
      <c r="AC5" s="45" t="s">
        <v>21</v>
      </c>
      <c r="AD5" s="47" t="s">
        <v>26</v>
      </c>
      <c r="AE5" s="50" t="s">
        <v>27</v>
      </c>
      <c r="AF5" s="46" t="s">
        <v>20</v>
      </c>
      <c r="AG5" s="75"/>
      <c r="AH5" s="75"/>
      <c r="AI5" s="45" t="s">
        <v>21</v>
      </c>
      <c r="AJ5" s="47" t="s">
        <v>28</v>
      </c>
      <c r="AK5" s="50" t="s">
        <v>29</v>
      </c>
      <c r="AL5" s="46" t="s">
        <v>20</v>
      </c>
      <c r="AM5" s="45" t="s">
        <v>21</v>
      </c>
      <c r="AN5" s="47" t="s">
        <v>30</v>
      </c>
      <c r="AO5" s="50" t="s">
        <v>31</v>
      </c>
      <c r="AP5" s="132"/>
      <c r="AQ5" s="61"/>
    </row>
    <row r="6" spans="1:43" ht="13.2" x14ac:dyDescent="0.25">
      <c r="A6" s="4">
        <v>1</v>
      </c>
      <c r="B6" s="111" t="s">
        <v>59</v>
      </c>
      <c r="C6" s="112">
        <v>1</v>
      </c>
      <c r="D6" s="113">
        <v>44</v>
      </c>
      <c r="E6" s="100">
        <v>1</v>
      </c>
      <c r="F6" s="41">
        <v>60</v>
      </c>
      <c r="G6" s="123"/>
      <c r="H6" s="62">
        <f>IF(AND(ISNUMBER(N6),ISNUMBER(Q6)),$C6*G6*(N6-E6),
IF(AND(ISNUMBER(T6),ISNUMBER(W6)),$C6*G6*(T6-E6),
IF(AND(ISNUMBER(Z6),ISNUMBER(AC6)),$C6*G6*(Z6-E6),
IF(AND(ISNUMBER(AF6),ISNUMBER(AI6)),$C6*G6*(AF6-E6),
IF(AND(ISNUMBER(AL6),ISNUMBER(AM6)),$C6*G6*(AL6-E6),
$C6*G6*(F6-E6+1))))))</f>
        <v>0</v>
      </c>
      <c r="I6" s="13"/>
      <c r="J6" s="3"/>
      <c r="K6" s="63"/>
      <c r="L6" s="63"/>
      <c r="M6" s="3"/>
      <c r="N6" s="81">
        <v>6</v>
      </c>
      <c r="O6" s="64"/>
      <c r="P6" s="64"/>
      <c r="Q6" s="28">
        <v>0.05</v>
      </c>
      <c r="R6" s="65">
        <f t="shared" ref="R6:R18" si="0">$G6*(1+Q6)</f>
        <v>0</v>
      </c>
      <c r="S6" s="53">
        <f>IF(AND(ISNUMBER(N6),ISNUMBER(Q6),ISNUMBER(T6),ISNUMBER(W6)),$C6*R6*(T6-N6),
IF(AND(ISNUMBER(N6),ISNUMBER(Q6),ISNUMBER(Z6),ISNUMBER(AC6)),$C6*R6*(Z6-N6),
IF(AND(ISNUMBER(N6),ISNUMBER(Q6),ISNUMBER(AF6),ISNUMBER(AI6)),$C6*R6*(AF6-N6),
IF(AND(ISNUMBER(N6),ISNUMBER(Q6),ISNUMBER(AL6),ISNUMBER(AM6)),$C6*R6*(AL6-N6),
IF(AND(ISNUMBER(N6),ISNUMBER(Q6)),$C6*R6*(F6-N6+1),
0)))))</f>
        <v>0</v>
      </c>
      <c r="T6" s="82">
        <v>18</v>
      </c>
      <c r="U6" s="83"/>
      <c r="V6" s="83"/>
      <c r="W6" s="84">
        <v>0.05</v>
      </c>
      <c r="X6" s="85">
        <f t="shared" ref="X6:X18" si="1">$R6*(1+W6)</f>
        <v>0</v>
      </c>
      <c r="Y6" s="86">
        <f>IF(AND(ISNUMBER(T6),ISNUMBER(W6),ISNUMBER(Z6),ISNUMBER(AC6)),$C6*X6*(Z6-T6),
IF(AND(ISNUMBER(T6),ISNUMBER(W6),ISNUMBER(AF6),ISNUMBER(AI6)),$C6*X6*(AF6-T6),
IF(AND(ISNUMBER(T6),ISNUMBER(W6),ISNUMBER(AL6),ISNUMBER(AM6)),$C6*X6*(AL6-T6),
IF(AND(ISNUMBER(T6),ISNUMBER(W6)),$C6*X6*(F6-T6+1),
0))))</f>
        <v>0</v>
      </c>
      <c r="Z6" s="107">
        <v>30</v>
      </c>
      <c r="AA6" s="91"/>
      <c r="AB6" s="91"/>
      <c r="AC6" s="114">
        <v>0.05</v>
      </c>
      <c r="AD6" s="85">
        <f>$X6*(1+AC6)</f>
        <v>0</v>
      </c>
      <c r="AE6" s="86">
        <f>IF(AND(ISNUMBER(Z6),ISNUMBER(AC6),ISNUMBER(AF6),ISNUMBER(AI6)),$C6*AD6*(AF6-Z6),
IF(AND(ISNUMBER(Z6),ISNUMBER(AC6),ISNUMBER(AL6),ISNUMBER(AM6)),$C6*AD6*(AL6-Z6),
IF(AND(ISNUMBER(Z6),ISNUMBER(AC6)),$C6*AD6*(F6-Z6+1),
0)))</f>
        <v>0</v>
      </c>
      <c r="AF6" s="108">
        <v>42</v>
      </c>
      <c r="AG6" s="91"/>
      <c r="AH6" s="91"/>
      <c r="AI6" s="114">
        <v>0.05</v>
      </c>
      <c r="AJ6" s="85">
        <f>$AD6*(1+AI6)</f>
        <v>0</v>
      </c>
      <c r="AK6" s="86">
        <f>IF(AND(ISNUMBER(AF6),ISNUMBER(AI6),ISNUMBER(AL6),ISNUMBER(AM6)),$C6*AJ6*(AL6-AF6),
IF(AND(ISNUMBER(AF6),ISNUMBER(AI6)),$C6*AJ6*(F6-AF6+1),
0))</f>
        <v>0</v>
      </c>
      <c r="AL6" s="82">
        <v>54</v>
      </c>
      <c r="AM6" s="30">
        <v>0.05</v>
      </c>
      <c r="AN6" s="99">
        <f>$AJ6*(1+AM6)</f>
        <v>0</v>
      </c>
      <c r="AO6" s="86">
        <f t="shared" ref="AO6:AO18" si="2">IF(AND(ISNUMBER(AL6),ISNUMBER(AM6)),$C6*AN6*(F6-AL6+1),
0)</f>
        <v>0</v>
      </c>
      <c r="AP6" s="20">
        <f>H6+S6+Y6+AE6+AK6+AO6</f>
        <v>0</v>
      </c>
      <c r="AQ6" s="66"/>
    </row>
    <row r="7" spans="1:43" ht="13.2" x14ac:dyDescent="0.25">
      <c r="A7" s="4">
        <v>2</v>
      </c>
      <c r="B7" s="111" t="s">
        <v>60</v>
      </c>
      <c r="C7" s="112">
        <v>1</v>
      </c>
      <c r="D7" s="113">
        <v>44</v>
      </c>
      <c r="E7" s="100">
        <v>1</v>
      </c>
      <c r="F7" s="39">
        <v>60</v>
      </c>
      <c r="G7" s="123"/>
      <c r="H7" s="62">
        <f t="shared" ref="H7:H18" si="3">IF(AND(ISNUMBER(N7),ISNUMBER(Q7)),$C7*G7*(N7-E7),
IF(AND(ISNUMBER(T7),ISNUMBER(W7)),$C7*G7*(T7-E7),
IF(AND(ISNUMBER(Z7),ISNUMBER(AC7)),$C7*G7*(Z7-E7),
IF(AND(ISNUMBER(AF7),ISNUMBER(AI7)),$C7*G7*(AF7-E7),
IF(AND(ISNUMBER(AL7),ISNUMBER(AM7)),$C7*G7*(AL7-E7),
$C7*G7*(F7-E7+1))))))</f>
        <v>0</v>
      </c>
      <c r="I7" s="13"/>
      <c r="J7" s="3"/>
      <c r="K7" s="63"/>
      <c r="L7" s="63"/>
      <c r="M7" s="3"/>
      <c r="N7" s="81">
        <v>6</v>
      </c>
      <c r="O7" s="64"/>
      <c r="P7" s="64"/>
      <c r="Q7" s="28">
        <v>0.05</v>
      </c>
      <c r="R7" s="65">
        <f t="shared" si="0"/>
        <v>0</v>
      </c>
      <c r="S7" s="53">
        <f t="shared" ref="S7:S18" si="4">IF(AND(ISNUMBER(N7),ISNUMBER(Q7),ISNUMBER(T7),ISNUMBER(W7)),$C7*R7*(T7-N7),
IF(AND(ISNUMBER(N7),ISNUMBER(Q7),ISNUMBER(Z7),ISNUMBER(AC7)),$C7*R7*(Z7-N7),
IF(AND(ISNUMBER(N7),ISNUMBER(Q7),ISNUMBER(AF7),ISNUMBER(AI7)),$C7*R7*(AF7-N7),
IF(AND(ISNUMBER(N7),ISNUMBER(Q7),ISNUMBER(AL7),ISNUMBER(AM7)),$C7*R7*(AL7-N7),
IF(AND(ISNUMBER(N7),ISNUMBER(Q7)),$C7*R7*(F7-N7+1),
0)))))</f>
        <v>0</v>
      </c>
      <c r="T7" s="81">
        <v>18</v>
      </c>
      <c r="U7" s="87"/>
      <c r="V7" s="87"/>
      <c r="W7" s="28">
        <v>0.05</v>
      </c>
      <c r="X7" s="65">
        <f t="shared" si="1"/>
        <v>0</v>
      </c>
      <c r="Y7" s="53">
        <f t="shared" ref="Y7:Y18" si="5">IF(AND(ISNUMBER(T7),ISNUMBER(W7),ISNUMBER(Z7),ISNUMBER(AC7)),$C7*X7*(Z7-T7),
IF(AND(ISNUMBER(T7),ISNUMBER(W7),ISNUMBER(AF7),ISNUMBER(AI7)),$C7*X7*(AF7-T7),
IF(AND(ISNUMBER(T7),ISNUMBER(W7),ISNUMBER(AL7),ISNUMBER(AM7)),$C7*X7*(AL7-T7),
IF(AND(ISNUMBER(T7),ISNUMBER(W7)),$C7*X7*(F7-T7+1),
0))))</f>
        <v>0</v>
      </c>
      <c r="Z7" s="108">
        <v>30</v>
      </c>
      <c r="AA7" s="92"/>
      <c r="AB7" s="92"/>
      <c r="AC7" s="115">
        <v>0.05</v>
      </c>
      <c r="AD7" s="65">
        <f t="shared" ref="AD7:AD18" si="6">$X7*(1+AC7)</f>
        <v>0</v>
      </c>
      <c r="AE7" s="53">
        <f t="shared" ref="AE7:AE18" si="7">IF(AND(ISNUMBER(Z7),ISNUMBER(AC7),ISNUMBER(AF7),ISNUMBER(AI7)),$C7*AD7*(AF7-Z7),
IF(AND(ISNUMBER(Z7),ISNUMBER(AC7),ISNUMBER(AL7),ISNUMBER(AM7)),$C7*AD7*(AL7-Z7),
IF(AND(ISNUMBER(Z7),ISNUMBER(AC7)),$C7*AD7*(F7-Z7+1),
0)))</f>
        <v>0</v>
      </c>
      <c r="AF7" s="108">
        <v>42</v>
      </c>
      <c r="AG7" s="92"/>
      <c r="AH7" s="92"/>
      <c r="AI7" s="115">
        <v>0.05</v>
      </c>
      <c r="AJ7" s="65">
        <f t="shared" ref="AJ7:AJ18" si="8">$AD7*(1+AI7)</f>
        <v>0</v>
      </c>
      <c r="AK7" s="53">
        <f t="shared" ref="AK7:AK18" si="9">IF(AND(ISNUMBER(AF7),ISNUMBER(AI7),ISNUMBER(AL7),ISNUMBER(AM7)),$C7*AJ7*(AL7-AF7),
IF(AND(ISNUMBER(AF7),ISNUMBER(AI7)),$C7*AJ7*(F7-AF7+1),
0))</f>
        <v>0</v>
      </c>
      <c r="AL7" s="81">
        <v>54</v>
      </c>
      <c r="AM7" s="31">
        <v>0.05</v>
      </c>
      <c r="AN7" s="52">
        <f t="shared" ref="AN7:AN18" si="10">$AJ7*(1+AM7)</f>
        <v>0</v>
      </c>
      <c r="AO7" s="53">
        <f t="shared" si="2"/>
        <v>0</v>
      </c>
      <c r="AP7" s="20">
        <f t="shared" ref="AP7:AP18" si="11">H7+S7+Y7+AE7+AK7+AO7</f>
        <v>0</v>
      </c>
      <c r="AQ7" s="66"/>
    </row>
    <row r="8" spans="1:43" ht="13.2" x14ac:dyDescent="0.25">
      <c r="A8" s="4">
        <v>3</v>
      </c>
      <c r="B8" s="111" t="s">
        <v>61</v>
      </c>
      <c r="C8" s="112">
        <v>1</v>
      </c>
      <c r="D8" s="113">
        <v>44</v>
      </c>
      <c r="E8" s="100">
        <v>1</v>
      </c>
      <c r="F8" s="39">
        <v>60</v>
      </c>
      <c r="G8" s="123"/>
      <c r="H8" s="62">
        <f t="shared" si="3"/>
        <v>0</v>
      </c>
      <c r="I8" s="13"/>
      <c r="J8" s="3"/>
      <c r="K8" s="63"/>
      <c r="L8" s="63"/>
      <c r="M8" s="3"/>
      <c r="N8" s="81">
        <v>6</v>
      </c>
      <c r="O8" s="64"/>
      <c r="P8" s="64"/>
      <c r="Q8" s="28">
        <v>0.05</v>
      </c>
      <c r="R8" s="65">
        <f t="shared" si="0"/>
        <v>0</v>
      </c>
      <c r="S8" s="53">
        <f t="shared" si="4"/>
        <v>0</v>
      </c>
      <c r="T8" s="81">
        <v>18</v>
      </c>
      <c r="U8" s="87"/>
      <c r="V8" s="87"/>
      <c r="W8" s="28">
        <v>0.05</v>
      </c>
      <c r="X8" s="65">
        <f t="shared" si="1"/>
        <v>0</v>
      </c>
      <c r="Y8" s="53">
        <f t="shared" si="5"/>
        <v>0</v>
      </c>
      <c r="Z8" s="108">
        <v>30</v>
      </c>
      <c r="AA8" s="92"/>
      <c r="AB8" s="92"/>
      <c r="AC8" s="115">
        <v>0.05</v>
      </c>
      <c r="AD8" s="65">
        <f t="shared" si="6"/>
        <v>0</v>
      </c>
      <c r="AE8" s="53">
        <f t="shared" si="7"/>
        <v>0</v>
      </c>
      <c r="AF8" s="108">
        <v>42</v>
      </c>
      <c r="AG8" s="92"/>
      <c r="AH8" s="92"/>
      <c r="AI8" s="115">
        <v>0.05</v>
      </c>
      <c r="AJ8" s="65">
        <f t="shared" si="8"/>
        <v>0</v>
      </c>
      <c r="AK8" s="53">
        <f t="shared" si="9"/>
        <v>0</v>
      </c>
      <c r="AL8" s="81">
        <v>54</v>
      </c>
      <c r="AM8" s="31">
        <v>0.05</v>
      </c>
      <c r="AN8" s="52">
        <f t="shared" si="10"/>
        <v>0</v>
      </c>
      <c r="AO8" s="53">
        <f t="shared" si="2"/>
        <v>0</v>
      </c>
      <c r="AP8" s="20">
        <f t="shared" si="11"/>
        <v>0</v>
      </c>
      <c r="AQ8" s="66"/>
    </row>
    <row r="9" spans="1:43" ht="13.2" x14ac:dyDescent="0.25">
      <c r="A9" s="4">
        <v>4</v>
      </c>
      <c r="B9" s="111" t="s">
        <v>62</v>
      </c>
      <c r="C9" s="112">
        <v>2</v>
      </c>
      <c r="D9" s="113">
        <v>44</v>
      </c>
      <c r="E9" s="100">
        <v>1</v>
      </c>
      <c r="F9" s="39">
        <v>60</v>
      </c>
      <c r="G9" s="123"/>
      <c r="H9" s="62">
        <f t="shared" si="3"/>
        <v>0</v>
      </c>
      <c r="I9" s="13"/>
      <c r="J9" s="3"/>
      <c r="K9" s="63"/>
      <c r="L9" s="63"/>
      <c r="M9" s="3"/>
      <c r="N9" s="81">
        <v>6</v>
      </c>
      <c r="O9" s="64"/>
      <c r="P9" s="64"/>
      <c r="Q9" s="28">
        <v>0.05</v>
      </c>
      <c r="R9" s="65">
        <f t="shared" si="0"/>
        <v>0</v>
      </c>
      <c r="S9" s="53">
        <f t="shared" si="4"/>
        <v>0</v>
      </c>
      <c r="T9" s="81">
        <v>18</v>
      </c>
      <c r="U9" s="87"/>
      <c r="V9" s="87"/>
      <c r="W9" s="28">
        <v>0.05</v>
      </c>
      <c r="X9" s="65">
        <f t="shared" si="1"/>
        <v>0</v>
      </c>
      <c r="Y9" s="53">
        <f t="shared" si="5"/>
        <v>0</v>
      </c>
      <c r="Z9" s="108">
        <v>30</v>
      </c>
      <c r="AA9" s="92"/>
      <c r="AB9" s="92"/>
      <c r="AC9" s="115">
        <v>0.05</v>
      </c>
      <c r="AD9" s="65">
        <f t="shared" si="6"/>
        <v>0</v>
      </c>
      <c r="AE9" s="53">
        <f t="shared" si="7"/>
        <v>0</v>
      </c>
      <c r="AF9" s="108">
        <v>42</v>
      </c>
      <c r="AG9" s="92"/>
      <c r="AH9" s="92"/>
      <c r="AI9" s="115">
        <v>0.05</v>
      </c>
      <c r="AJ9" s="65">
        <f t="shared" si="8"/>
        <v>0</v>
      </c>
      <c r="AK9" s="53">
        <f t="shared" si="9"/>
        <v>0</v>
      </c>
      <c r="AL9" s="81">
        <v>54</v>
      </c>
      <c r="AM9" s="31">
        <v>0.05</v>
      </c>
      <c r="AN9" s="52">
        <f t="shared" si="10"/>
        <v>0</v>
      </c>
      <c r="AO9" s="53">
        <f t="shared" si="2"/>
        <v>0</v>
      </c>
      <c r="AP9" s="20">
        <f t="shared" si="11"/>
        <v>0</v>
      </c>
      <c r="AQ9" s="66"/>
    </row>
    <row r="10" spans="1:43" ht="13.2" x14ac:dyDescent="0.25">
      <c r="A10" s="4">
        <v>5</v>
      </c>
      <c r="B10" s="111" t="s">
        <v>63</v>
      </c>
      <c r="C10" s="112">
        <v>1</v>
      </c>
      <c r="D10" s="113">
        <v>44</v>
      </c>
      <c r="E10" s="100">
        <v>1</v>
      </c>
      <c r="F10" s="39">
        <v>60</v>
      </c>
      <c r="G10" s="123"/>
      <c r="H10" s="62">
        <f t="shared" si="3"/>
        <v>0</v>
      </c>
      <c r="I10" s="13"/>
      <c r="J10" s="3"/>
      <c r="K10" s="63"/>
      <c r="L10" s="63"/>
      <c r="M10" s="3"/>
      <c r="N10" s="81">
        <v>6</v>
      </c>
      <c r="O10" s="64"/>
      <c r="P10" s="64"/>
      <c r="Q10" s="28">
        <v>0.05</v>
      </c>
      <c r="R10" s="65">
        <f t="shared" si="0"/>
        <v>0</v>
      </c>
      <c r="S10" s="53">
        <f t="shared" si="4"/>
        <v>0</v>
      </c>
      <c r="T10" s="81">
        <v>18</v>
      </c>
      <c r="U10" s="87"/>
      <c r="V10" s="87"/>
      <c r="W10" s="28">
        <v>0.05</v>
      </c>
      <c r="X10" s="65">
        <f t="shared" si="1"/>
        <v>0</v>
      </c>
      <c r="Y10" s="53">
        <f t="shared" si="5"/>
        <v>0</v>
      </c>
      <c r="Z10" s="108">
        <v>30</v>
      </c>
      <c r="AA10" s="92"/>
      <c r="AB10" s="92"/>
      <c r="AC10" s="115">
        <v>0.05</v>
      </c>
      <c r="AD10" s="65">
        <f t="shared" si="6"/>
        <v>0</v>
      </c>
      <c r="AE10" s="53">
        <f t="shared" si="7"/>
        <v>0</v>
      </c>
      <c r="AF10" s="108">
        <v>42</v>
      </c>
      <c r="AG10" s="92"/>
      <c r="AH10" s="92"/>
      <c r="AI10" s="115">
        <v>0.05</v>
      </c>
      <c r="AJ10" s="65">
        <f t="shared" si="8"/>
        <v>0</v>
      </c>
      <c r="AK10" s="53">
        <f t="shared" si="9"/>
        <v>0</v>
      </c>
      <c r="AL10" s="81">
        <v>54</v>
      </c>
      <c r="AM10" s="31">
        <v>0.05</v>
      </c>
      <c r="AN10" s="52">
        <f t="shared" si="10"/>
        <v>0</v>
      </c>
      <c r="AO10" s="53">
        <f t="shared" si="2"/>
        <v>0</v>
      </c>
      <c r="AP10" s="20">
        <f t="shared" si="11"/>
        <v>0</v>
      </c>
      <c r="AQ10" s="66"/>
    </row>
    <row r="11" spans="1:43" ht="13.2" x14ac:dyDescent="0.25">
      <c r="A11" s="4">
        <v>6</v>
      </c>
      <c r="B11" s="111" t="s">
        <v>73</v>
      </c>
      <c r="C11" s="112">
        <v>1</v>
      </c>
      <c r="D11" s="113">
        <v>44</v>
      </c>
      <c r="E11" s="100">
        <v>1</v>
      </c>
      <c r="F11" s="39">
        <v>60</v>
      </c>
      <c r="G11" s="123"/>
      <c r="H11" s="62">
        <f t="shared" si="3"/>
        <v>0</v>
      </c>
      <c r="I11" s="13"/>
      <c r="J11" s="3"/>
      <c r="K11" s="63"/>
      <c r="L11" s="63"/>
      <c r="M11" s="3"/>
      <c r="N11" s="81">
        <v>6</v>
      </c>
      <c r="O11" s="64"/>
      <c r="P11" s="64"/>
      <c r="Q11" s="28">
        <v>0.05</v>
      </c>
      <c r="R11" s="65">
        <f t="shared" si="0"/>
        <v>0</v>
      </c>
      <c r="S11" s="53">
        <f t="shared" si="4"/>
        <v>0</v>
      </c>
      <c r="T11" s="81">
        <v>18</v>
      </c>
      <c r="U11" s="87"/>
      <c r="V11" s="87"/>
      <c r="W11" s="28">
        <v>0.05</v>
      </c>
      <c r="X11" s="65">
        <f t="shared" si="1"/>
        <v>0</v>
      </c>
      <c r="Y11" s="53">
        <f t="shared" si="5"/>
        <v>0</v>
      </c>
      <c r="Z11" s="108">
        <v>30</v>
      </c>
      <c r="AA11" s="92"/>
      <c r="AB11" s="92"/>
      <c r="AC11" s="115">
        <v>0.05</v>
      </c>
      <c r="AD11" s="65">
        <f t="shared" si="6"/>
        <v>0</v>
      </c>
      <c r="AE11" s="53">
        <f t="shared" si="7"/>
        <v>0</v>
      </c>
      <c r="AF11" s="108">
        <v>42</v>
      </c>
      <c r="AG11" s="92"/>
      <c r="AH11" s="92"/>
      <c r="AI11" s="115">
        <v>0.05</v>
      </c>
      <c r="AJ11" s="65">
        <f t="shared" si="8"/>
        <v>0</v>
      </c>
      <c r="AK11" s="53">
        <f t="shared" si="9"/>
        <v>0</v>
      </c>
      <c r="AL11" s="81">
        <v>54</v>
      </c>
      <c r="AM11" s="31">
        <v>0.05</v>
      </c>
      <c r="AN11" s="52">
        <f t="shared" si="10"/>
        <v>0</v>
      </c>
      <c r="AO11" s="53">
        <f t="shared" si="2"/>
        <v>0</v>
      </c>
      <c r="AP11" s="20">
        <f t="shared" si="11"/>
        <v>0</v>
      </c>
      <c r="AQ11" s="66"/>
    </row>
    <row r="12" spans="1:43" ht="20.399999999999999" x14ac:dyDescent="0.25">
      <c r="A12" s="4">
        <v>7</v>
      </c>
      <c r="B12" s="111" t="s">
        <v>74</v>
      </c>
      <c r="C12" s="112">
        <v>2</v>
      </c>
      <c r="D12" s="113">
        <v>44</v>
      </c>
      <c r="E12" s="100">
        <v>1</v>
      </c>
      <c r="F12" s="39">
        <v>60</v>
      </c>
      <c r="G12" s="123"/>
      <c r="H12" s="62">
        <f t="shared" si="3"/>
        <v>0</v>
      </c>
      <c r="I12" s="13"/>
      <c r="J12" s="3"/>
      <c r="K12" s="63"/>
      <c r="L12" s="63"/>
      <c r="M12" s="3"/>
      <c r="N12" s="81">
        <v>6</v>
      </c>
      <c r="O12" s="64"/>
      <c r="P12" s="64"/>
      <c r="Q12" s="28">
        <v>0.05</v>
      </c>
      <c r="R12" s="65">
        <f t="shared" si="0"/>
        <v>0</v>
      </c>
      <c r="S12" s="53">
        <f t="shared" si="4"/>
        <v>0</v>
      </c>
      <c r="T12" s="81">
        <v>18</v>
      </c>
      <c r="U12" s="87"/>
      <c r="V12" s="87"/>
      <c r="W12" s="28">
        <v>0.05</v>
      </c>
      <c r="X12" s="65">
        <f t="shared" si="1"/>
        <v>0</v>
      </c>
      <c r="Y12" s="53">
        <f t="shared" si="5"/>
        <v>0</v>
      </c>
      <c r="Z12" s="108">
        <v>30</v>
      </c>
      <c r="AA12" s="92"/>
      <c r="AB12" s="92"/>
      <c r="AC12" s="115">
        <v>0.05</v>
      </c>
      <c r="AD12" s="65">
        <f t="shared" si="6"/>
        <v>0</v>
      </c>
      <c r="AE12" s="53">
        <f t="shared" si="7"/>
        <v>0</v>
      </c>
      <c r="AF12" s="108">
        <v>42</v>
      </c>
      <c r="AG12" s="92"/>
      <c r="AH12" s="92"/>
      <c r="AI12" s="115">
        <v>0.05</v>
      </c>
      <c r="AJ12" s="65">
        <f t="shared" si="8"/>
        <v>0</v>
      </c>
      <c r="AK12" s="53">
        <f t="shared" si="9"/>
        <v>0</v>
      </c>
      <c r="AL12" s="81">
        <v>54</v>
      </c>
      <c r="AM12" s="31">
        <v>0.05</v>
      </c>
      <c r="AN12" s="52">
        <f t="shared" si="10"/>
        <v>0</v>
      </c>
      <c r="AO12" s="53">
        <f t="shared" si="2"/>
        <v>0</v>
      </c>
      <c r="AP12" s="20">
        <f t="shared" si="11"/>
        <v>0</v>
      </c>
      <c r="AQ12" s="66"/>
    </row>
    <row r="13" spans="1:43" ht="20.399999999999999" x14ac:dyDescent="0.25">
      <c r="A13" s="4">
        <v>8</v>
      </c>
      <c r="B13" s="111" t="s">
        <v>75</v>
      </c>
      <c r="C13" s="112">
        <v>1</v>
      </c>
      <c r="D13" s="113">
        <v>44</v>
      </c>
      <c r="E13" s="100">
        <v>1</v>
      </c>
      <c r="F13" s="39">
        <v>60</v>
      </c>
      <c r="G13" s="123"/>
      <c r="H13" s="62">
        <f t="shared" si="3"/>
        <v>0</v>
      </c>
      <c r="I13" s="13"/>
      <c r="J13" s="3"/>
      <c r="K13" s="63"/>
      <c r="L13" s="63"/>
      <c r="M13" s="3"/>
      <c r="N13" s="81">
        <v>6</v>
      </c>
      <c r="O13" s="64"/>
      <c r="P13" s="64"/>
      <c r="Q13" s="28">
        <v>0.05</v>
      </c>
      <c r="R13" s="65">
        <f t="shared" si="0"/>
        <v>0</v>
      </c>
      <c r="S13" s="53">
        <f t="shared" si="4"/>
        <v>0</v>
      </c>
      <c r="T13" s="81">
        <v>18</v>
      </c>
      <c r="U13" s="87"/>
      <c r="V13" s="87"/>
      <c r="W13" s="28">
        <v>0.05</v>
      </c>
      <c r="X13" s="65">
        <f t="shared" si="1"/>
        <v>0</v>
      </c>
      <c r="Y13" s="53">
        <f t="shared" si="5"/>
        <v>0</v>
      </c>
      <c r="Z13" s="108">
        <v>30</v>
      </c>
      <c r="AA13" s="92"/>
      <c r="AB13" s="92"/>
      <c r="AC13" s="115">
        <v>0.05</v>
      </c>
      <c r="AD13" s="65">
        <f t="shared" si="6"/>
        <v>0</v>
      </c>
      <c r="AE13" s="53">
        <f t="shared" si="7"/>
        <v>0</v>
      </c>
      <c r="AF13" s="108">
        <v>42</v>
      </c>
      <c r="AG13" s="92"/>
      <c r="AH13" s="92"/>
      <c r="AI13" s="115">
        <v>0.05</v>
      </c>
      <c r="AJ13" s="65">
        <f t="shared" si="8"/>
        <v>0</v>
      </c>
      <c r="AK13" s="53">
        <f t="shared" si="9"/>
        <v>0</v>
      </c>
      <c r="AL13" s="81">
        <v>54</v>
      </c>
      <c r="AM13" s="31">
        <v>0.05</v>
      </c>
      <c r="AN13" s="52">
        <f t="shared" si="10"/>
        <v>0</v>
      </c>
      <c r="AO13" s="53">
        <f t="shared" si="2"/>
        <v>0</v>
      </c>
      <c r="AP13" s="20">
        <f t="shared" si="11"/>
        <v>0</v>
      </c>
      <c r="AQ13" s="66"/>
    </row>
    <row r="14" spans="1:43" ht="13.2" x14ac:dyDescent="0.25">
      <c r="A14" s="4">
        <v>9</v>
      </c>
      <c r="B14" s="111" t="s">
        <v>64</v>
      </c>
      <c r="C14" s="112">
        <v>4</v>
      </c>
      <c r="D14" s="113">
        <v>44</v>
      </c>
      <c r="E14" s="100">
        <v>1</v>
      </c>
      <c r="F14" s="39">
        <v>60</v>
      </c>
      <c r="G14" s="123"/>
      <c r="H14" s="62">
        <f t="shared" si="3"/>
        <v>0</v>
      </c>
      <c r="I14" s="13"/>
      <c r="J14" s="3"/>
      <c r="K14" s="63"/>
      <c r="L14" s="63"/>
      <c r="M14" s="3"/>
      <c r="N14" s="81">
        <v>6</v>
      </c>
      <c r="O14" s="64"/>
      <c r="P14" s="64"/>
      <c r="Q14" s="28">
        <v>0.05</v>
      </c>
      <c r="R14" s="65">
        <f t="shared" si="0"/>
        <v>0</v>
      </c>
      <c r="S14" s="53">
        <f t="shared" si="4"/>
        <v>0</v>
      </c>
      <c r="T14" s="81">
        <v>18</v>
      </c>
      <c r="U14" s="87"/>
      <c r="V14" s="87"/>
      <c r="W14" s="28">
        <v>0.05</v>
      </c>
      <c r="X14" s="65">
        <f t="shared" si="1"/>
        <v>0</v>
      </c>
      <c r="Y14" s="53">
        <f t="shared" si="5"/>
        <v>0</v>
      </c>
      <c r="Z14" s="108">
        <v>30</v>
      </c>
      <c r="AA14" s="92"/>
      <c r="AB14" s="92"/>
      <c r="AC14" s="115">
        <v>0.05</v>
      </c>
      <c r="AD14" s="65">
        <f t="shared" si="6"/>
        <v>0</v>
      </c>
      <c r="AE14" s="53">
        <f t="shared" si="7"/>
        <v>0</v>
      </c>
      <c r="AF14" s="108">
        <v>42</v>
      </c>
      <c r="AG14" s="92"/>
      <c r="AH14" s="92"/>
      <c r="AI14" s="115">
        <v>0.05</v>
      </c>
      <c r="AJ14" s="65">
        <f t="shared" si="8"/>
        <v>0</v>
      </c>
      <c r="AK14" s="53">
        <f t="shared" si="9"/>
        <v>0</v>
      </c>
      <c r="AL14" s="81">
        <v>54</v>
      </c>
      <c r="AM14" s="31">
        <v>0.05</v>
      </c>
      <c r="AN14" s="52">
        <f t="shared" si="10"/>
        <v>0</v>
      </c>
      <c r="AO14" s="53">
        <f t="shared" si="2"/>
        <v>0</v>
      </c>
      <c r="AP14" s="20">
        <f t="shared" si="11"/>
        <v>0</v>
      </c>
      <c r="AQ14" s="66"/>
    </row>
    <row r="15" spans="1:43" ht="13.2" x14ac:dyDescent="0.25">
      <c r="A15" s="4">
        <v>10</v>
      </c>
      <c r="B15" s="111" t="s">
        <v>65</v>
      </c>
      <c r="C15" s="112">
        <v>1</v>
      </c>
      <c r="D15" s="113">
        <v>44</v>
      </c>
      <c r="E15" s="100">
        <v>1</v>
      </c>
      <c r="F15" s="39">
        <v>60</v>
      </c>
      <c r="G15" s="123"/>
      <c r="H15" s="62">
        <f>IF(AND(ISNUMBER(N15),ISNUMBER(Q15)),$C15*G15*(N15-E15),
IF(AND(ISNUMBER(T15),ISNUMBER(W15)),$C15*G15*(T15-E15),
IF(AND(ISNUMBER(Z15),ISNUMBER(AC15)),$C15*G15*(Z15-E15),
IF(AND(ISNUMBER(AF15),ISNUMBER(AI15)),$C15*G15*(AF15-E15),
IF(AND(ISNUMBER(AL15),ISNUMBER(AM15)),$C15*G15*(AL15-E15),
$C15*G15*(F15-E15+1))))))</f>
        <v>0</v>
      </c>
      <c r="I15" s="13"/>
      <c r="J15" s="3"/>
      <c r="K15" s="63"/>
      <c r="L15" s="63"/>
      <c r="M15" s="3"/>
      <c r="N15" s="81">
        <v>6</v>
      </c>
      <c r="O15" s="64"/>
      <c r="P15" s="64"/>
      <c r="Q15" s="28">
        <v>0.05</v>
      </c>
      <c r="R15" s="65">
        <f t="shared" si="0"/>
        <v>0</v>
      </c>
      <c r="S15" s="53">
        <f t="shared" si="4"/>
        <v>0</v>
      </c>
      <c r="T15" s="81">
        <v>18</v>
      </c>
      <c r="U15" s="87"/>
      <c r="V15" s="87"/>
      <c r="W15" s="28">
        <v>0.05</v>
      </c>
      <c r="X15" s="65">
        <f t="shared" si="1"/>
        <v>0</v>
      </c>
      <c r="Y15" s="53">
        <f t="shared" si="5"/>
        <v>0</v>
      </c>
      <c r="Z15" s="108">
        <v>30</v>
      </c>
      <c r="AA15" s="92"/>
      <c r="AB15" s="92"/>
      <c r="AC15" s="115">
        <v>0.05</v>
      </c>
      <c r="AD15" s="65">
        <f t="shared" si="6"/>
        <v>0</v>
      </c>
      <c r="AE15" s="53">
        <f t="shared" si="7"/>
        <v>0</v>
      </c>
      <c r="AF15" s="108">
        <v>42</v>
      </c>
      <c r="AG15" s="92"/>
      <c r="AH15" s="92"/>
      <c r="AI15" s="115">
        <v>0.05</v>
      </c>
      <c r="AJ15" s="65">
        <f t="shared" si="8"/>
        <v>0</v>
      </c>
      <c r="AK15" s="53">
        <f t="shared" si="9"/>
        <v>0</v>
      </c>
      <c r="AL15" s="81">
        <v>54</v>
      </c>
      <c r="AM15" s="31">
        <v>0.05</v>
      </c>
      <c r="AN15" s="52">
        <f t="shared" si="10"/>
        <v>0</v>
      </c>
      <c r="AO15" s="53">
        <f t="shared" si="2"/>
        <v>0</v>
      </c>
      <c r="AP15" s="20">
        <f t="shared" si="11"/>
        <v>0</v>
      </c>
      <c r="AQ15" s="66"/>
    </row>
    <row r="16" spans="1:43" ht="13.2" x14ac:dyDescent="0.25">
      <c r="A16" s="4">
        <v>11</v>
      </c>
      <c r="B16" s="111" t="s">
        <v>70</v>
      </c>
      <c r="C16" s="112">
        <v>1</v>
      </c>
      <c r="D16" s="113">
        <v>44</v>
      </c>
      <c r="E16" s="100">
        <v>1</v>
      </c>
      <c r="F16" s="39">
        <v>60</v>
      </c>
      <c r="G16" s="123"/>
      <c r="H16" s="62">
        <f t="shared" si="3"/>
        <v>0</v>
      </c>
      <c r="I16" s="13"/>
      <c r="J16" s="3"/>
      <c r="K16" s="63"/>
      <c r="L16" s="63"/>
      <c r="M16" s="3"/>
      <c r="N16" s="81">
        <v>6</v>
      </c>
      <c r="O16" s="64"/>
      <c r="P16" s="64"/>
      <c r="Q16" s="28">
        <v>0.05</v>
      </c>
      <c r="R16" s="65">
        <f t="shared" ref="R16" si="12">$G16*(1+Q16)</f>
        <v>0</v>
      </c>
      <c r="S16" s="53">
        <f t="shared" ref="S16" si="13">IF(AND(ISNUMBER(N16),ISNUMBER(Q16),ISNUMBER(T16),ISNUMBER(W16)),$C16*R16*(T16-N16),
IF(AND(ISNUMBER(N16),ISNUMBER(Q16),ISNUMBER(Z16),ISNUMBER(AC16)),$C16*R16*(Z16-N16),
IF(AND(ISNUMBER(N16),ISNUMBER(Q16),ISNUMBER(AF16),ISNUMBER(AI16)),$C16*R16*(AF16-N16),
IF(AND(ISNUMBER(N16),ISNUMBER(Q16),ISNUMBER(AL16),ISNUMBER(AM16)),$C16*R16*(AL16-N16),
IF(AND(ISNUMBER(N16),ISNUMBER(Q16)),$C16*R16*(F16-N16+1),
0)))))</f>
        <v>0</v>
      </c>
      <c r="T16" s="81">
        <v>18</v>
      </c>
      <c r="U16" s="87"/>
      <c r="V16" s="87"/>
      <c r="W16" s="28">
        <v>0.05</v>
      </c>
      <c r="X16" s="65">
        <f t="shared" ref="X16" si="14">$R16*(1+W16)</f>
        <v>0</v>
      </c>
      <c r="Y16" s="53">
        <f t="shared" ref="Y16" si="15">IF(AND(ISNUMBER(T16),ISNUMBER(W16),ISNUMBER(Z16),ISNUMBER(AC16)),$C16*X16*(Z16-T16),
IF(AND(ISNUMBER(T16),ISNUMBER(W16),ISNUMBER(AF16),ISNUMBER(AI16)),$C16*X16*(AF16-T16),
IF(AND(ISNUMBER(T16),ISNUMBER(W16),ISNUMBER(AL16),ISNUMBER(AM16)),$C16*X16*(AL16-T16),
IF(AND(ISNUMBER(T16),ISNUMBER(W16)),$C16*X16*(F16-T16+1),
0))))</f>
        <v>0</v>
      </c>
      <c r="Z16" s="108">
        <v>30</v>
      </c>
      <c r="AA16" s="92"/>
      <c r="AB16" s="92"/>
      <c r="AC16" s="115">
        <v>0.05</v>
      </c>
      <c r="AD16" s="65">
        <f t="shared" ref="AD16" si="16">$X16*(1+AC16)</f>
        <v>0</v>
      </c>
      <c r="AE16" s="53">
        <f t="shared" ref="AE16" si="17">IF(AND(ISNUMBER(Z16),ISNUMBER(AC16),ISNUMBER(AF16),ISNUMBER(AI16)),$C16*AD16*(AF16-Z16),
IF(AND(ISNUMBER(Z16),ISNUMBER(AC16),ISNUMBER(AL16),ISNUMBER(AM16)),$C16*AD16*(AL16-Z16),
IF(AND(ISNUMBER(Z16),ISNUMBER(AC16)),$C16*AD16*(F16-Z16+1),
0)))</f>
        <v>0</v>
      </c>
      <c r="AF16" s="108">
        <v>42</v>
      </c>
      <c r="AG16" s="92"/>
      <c r="AH16" s="92"/>
      <c r="AI16" s="115">
        <v>0.05</v>
      </c>
      <c r="AJ16" s="65">
        <f t="shared" ref="AJ16" si="18">$AD16*(1+AI16)</f>
        <v>0</v>
      </c>
      <c r="AK16" s="53">
        <f t="shared" ref="AK16" si="19">IF(AND(ISNUMBER(AF16),ISNUMBER(AI16),ISNUMBER(AL16),ISNUMBER(AM16)),$C16*AJ16*(AL16-AF16),
IF(AND(ISNUMBER(AF16),ISNUMBER(AI16)),$C16*AJ16*(F16-AF16+1),
0))</f>
        <v>0</v>
      </c>
      <c r="AL16" s="81">
        <v>54</v>
      </c>
      <c r="AM16" s="31">
        <v>0.05</v>
      </c>
      <c r="AN16" s="52">
        <f t="shared" si="10"/>
        <v>0</v>
      </c>
      <c r="AO16" s="53">
        <f t="shared" si="2"/>
        <v>0</v>
      </c>
      <c r="AP16" s="20">
        <f>H16+S16+Y16+AE16+AK16+AO16</f>
        <v>0</v>
      </c>
      <c r="AQ16" s="66"/>
    </row>
    <row r="17" spans="1:43" ht="20.399999999999999" x14ac:dyDescent="0.25">
      <c r="A17" s="4">
        <v>12</v>
      </c>
      <c r="B17" s="111" t="s">
        <v>66</v>
      </c>
      <c r="C17" s="112">
        <v>1</v>
      </c>
      <c r="D17" s="113">
        <v>44</v>
      </c>
      <c r="E17" s="100">
        <v>1</v>
      </c>
      <c r="F17" s="39">
        <v>60</v>
      </c>
      <c r="G17" s="123"/>
      <c r="H17" s="62">
        <f t="shared" si="3"/>
        <v>0</v>
      </c>
      <c r="I17" s="13"/>
      <c r="J17" s="3"/>
      <c r="K17" s="63"/>
      <c r="L17" s="63"/>
      <c r="M17" s="3"/>
      <c r="N17" s="81">
        <v>6</v>
      </c>
      <c r="O17" s="64"/>
      <c r="P17" s="64"/>
      <c r="Q17" s="28">
        <v>0.05</v>
      </c>
      <c r="R17" s="65">
        <f t="shared" si="0"/>
        <v>0</v>
      </c>
      <c r="S17" s="53">
        <f t="shared" si="4"/>
        <v>0</v>
      </c>
      <c r="T17" s="81">
        <v>18</v>
      </c>
      <c r="U17" s="87"/>
      <c r="V17" s="87"/>
      <c r="W17" s="28">
        <v>0.05</v>
      </c>
      <c r="X17" s="65">
        <f t="shared" si="1"/>
        <v>0</v>
      </c>
      <c r="Y17" s="53">
        <f t="shared" si="5"/>
        <v>0</v>
      </c>
      <c r="Z17" s="108">
        <v>30</v>
      </c>
      <c r="AA17" s="92"/>
      <c r="AB17" s="92"/>
      <c r="AC17" s="115">
        <v>0.05</v>
      </c>
      <c r="AD17" s="65">
        <f t="shared" si="6"/>
        <v>0</v>
      </c>
      <c r="AE17" s="53">
        <f t="shared" si="7"/>
        <v>0</v>
      </c>
      <c r="AF17" s="108">
        <v>42</v>
      </c>
      <c r="AG17" s="92"/>
      <c r="AH17" s="92"/>
      <c r="AI17" s="115">
        <v>0.05</v>
      </c>
      <c r="AJ17" s="65">
        <f t="shared" si="8"/>
        <v>0</v>
      </c>
      <c r="AK17" s="53">
        <f t="shared" si="9"/>
        <v>0</v>
      </c>
      <c r="AL17" s="81">
        <v>54</v>
      </c>
      <c r="AM17" s="31">
        <v>0.05</v>
      </c>
      <c r="AN17" s="52">
        <f t="shared" si="10"/>
        <v>0</v>
      </c>
      <c r="AO17" s="53">
        <f t="shared" si="2"/>
        <v>0</v>
      </c>
      <c r="AP17" s="20">
        <f>H17+S17+Y17+AE17+AK17+AO17</f>
        <v>0</v>
      </c>
      <c r="AQ17" s="66"/>
    </row>
    <row r="18" spans="1:43" ht="13.8" thickBot="1" x14ac:dyDescent="0.3">
      <c r="A18" s="4">
        <v>13</v>
      </c>
      <c r="B18" s="111" t="s">
        <v>67</v>
      </c>
      <c r="C18" s="112">
        <v>1</v>
      </c>
      <c r="D18" s="113">
        <v>44</v>
      </c>
      <c r="E18" s="100">
        <v>1</v>
      </c>
      <c r="F18" s="39">
        <v>60</v>
      </c>
      <c r="G18" s="123"/>
      <c r="H18" s="62">
        <f t="shared" si="3"/>
        <v>0</v>
      </c>
      <c r="I18" s="13"/>
      <c r="J18" s="3"/>
      <c r="K18" s="63"/>
      <c r="L18" s="63"/>
      <c r="M18" s="3"/>
      <c r="N18" s="81">
        <v>6</v>
      </c>
      <c r="O18" s="64"/>
      <c r="P18" s="64"/>
      <c r="Q18" s="28">
        <v>0.05</v>
      </c>
      <c r="R18" s="65">
        <f t="shared" si="0"/>
        <v>0</v>
      </c>
      <c r="S18" s="53">
        <f t="shared" si="4"/>
        <v>0</v>
      </c>
      <c r="T18" s="81">
        <v>18</v>
      </c>
      <c r="U18" s="87"/>
      <c r="V18" s="87"/>
      <c r="W18" s="28">
        <v>0.05</v>
      </c>
      <c r="X18" s="65">
        <f t="shared" si="1"/>
        <v>0</v>
      </c>
      <c r="Y18" s="53">
        <f t="shared" si="5"/>
        <v>0</v>
      </c>
      <c r="Z18" s="108">
        <v>30</v>
      </c>
      <c r="AA18" s="92"/>
      <c r="AB18" s="92"/>
      <c r="AC18" s="115">
        <v>0.05</v>
      </c>
      <c r="AD18" s="65">
        <f t="shared" si="6"/>
        <v>0</v>
      </c>
      <c r="AE18" s="53">
        <f t="shared" si="7"/>
        <v>0</v>
      </c>
      <c r="AF18" s="108">
        <v>42</v>
      </c>
      <c r="AG18" s="92"/>
      <c r="AH18" s="92"/>
      <c r="AI18" s="115">
        <v>0.05</v>
      </c>
      <c r="AJ18" s="65">
        <f t="shared" si="8"/>
        <v>0</v>
      </c>
      <c r="AK18" s="53">
        <f t="shared" si="9"/>
        <v>0</v>
      </c>
      <c r="AL18" s="81">
        <v>54</v>
      </c>
      <c r="AM18" s="31">
        <v>0.05</v>
      </c>
      <c r="AN18" s="52">
        <f t="shared" si="10"/>
        <v>0</v>
      </c>
      <c r="AO18" s="53">
        <f t="shared" si="2"/>
        <v>0</v>
      </c>
      <c r="AP18" s="20">
        <f t="shared" si="11"/>
        <v>0</v>
      </c>
      <c r="AQ18" s="66"/>
    </row>
    <row r="19" spans="1:43" ht="13.8" thickBot="1" x14ac:dyDescent="0.3">
      <c r="A19" s="15" t="s">
        <v>32</v>
      </c>
      <c r="B19" s="15"/>
      <c r="C19" s="16">
        <f>SUM(C6:C18)</f>
        <v>18</v>
      </c>
      <c r="D19" s="17"/>
      <c r="E19" s="18"/>
      <c r="F19" s="19"/>
      <c r="G19" s="33">
        <f>SUM(G6:G18)</f>
        <v>0</v>
      </c>
      <c r="H19" s="56">
        <f>SUM(H6:H18)</f>
        <v>0</v>
      </c>
      <c r="I19" s="26"/>
      <c r="J19" s="26"/>
      <c r="K19" s="48"/>
      <c r="L19" s="48"/>
      <c r="M19" s="26"/>
      <c r="N19" s="18"/>
      <c r="O19" s="48"/>
      <c r="P19" s="48"/>
      <c r="Q19" s="26"/>
      <c r="R19" s="48"/>
      <c r="S19" s="54">
        <f>SUM(S6:S18)</f>
        <v>0</v>
      </c>
      <c r="T19" s="18"/>
      <c r="U19" s="48"/>
      <c r="V19" s="48"/>
      <c r="W19" s="26"/>
      <c r="X19" s="48"/>
      <c r="Y19" s="54">
        <f>SUM(Y6:Y18)</f>
        <v>0</v>
      </c>
      <c r="Z19" s="26"/>
      <c r="AA19" s="76"/>
      <c r="AB19" s="76"/>
      <c r="AC19" s="26"/>
      <c r="AD19" s="48"/>
      <c r="AE19" s="54">
        <f>SUM(AE6:AE18)</f>
        <v>0</v>
      </c>
      <c r="AF19" s="26"/>
      <c r="AG19" s="76"/>
      <c r="AH19" s="76"/>
      <c r="AI19" s="26"/>
      <c r="AJ19" s="48"/>
      <c r="AK19" s="54">
        <f>SUM(AK6:AK18)</f>
        <v>0</v>
      </c>
      <c r="AL19" s="18"/>
      <c r="AM19" s="26"/>
      <c r="AN19" s="48"/>
      <c r="AO19" s="54">
        <f>SUM(AO6:AO18)</f>
        <v>0</v>
      </c>
      <c r="AP19" s="26">
        <f>SUM(AP6:AP18)</f>
        <v>0</v>
      </c>
      <c r="AQ19" s="20"/>
    </row>
    <row r="20" spans="1:43" ht="29.25" customHeight="1" thickBot="1" x14ac:dyDescent="0.3">
      <c r="A20" s="21"/>
      <c r="B20" s="21"/>
      <c r="C20" s="21"/>
      <c r="D20" s="21"/>
      <c r="E20" s="21"/>
      <c r="F20" s="21"/>
      <c r="G20" s="22"/>
      <c r="H20" s="57"/>
      <c r="I20" s="20"/>
      <c r="J20" s="20"/>
      <c r="K20" s="49"/>
      <c r="L20" s="49"/>
      <c r="M20" s="20"/>
      <c r="N20" s="20"/>
      <c r="O20" s="49"/>
      <c r="P20" s="49"/>
      <c r="Q20" s="20"/>
      <c r="R20" s="49"/>
      <c r="S20" s="49"/>
      <c r="T20" s="20"/>
      <c r="U20" s="49"/>
      <c r="V20" s="49"/>
      <c r="W20" s="20"/>
      <c r="X20" s="79"/>
      <c r="Y20" s="74"/>
      <c r="AD20" s="74"/>
      <c r="AE20" s="74"/>
      <c r="AJ20" s="74"/>
      <c r="AK20" s="74"/>
      <c r="AN20" s="74"/>
      <c r="AO20" s="74"/>
    </row>
    <row r="21" spans="1:43" ht="32.25" customHeight="1" thickBot="1" x14ac:dyDescent="0.3">
      <c r="A21" s="25"/>
      <c r="B21" s="25"/>
      <c r="C21" s="139" t="s">
        <v>68</v>
      </c>
      <c r="D21" s="139"/>
      <c r="E21" s="139"/>
      <c r="F21" s="139"/>
      <c r="G21" s="140">
        <f>G19</f>
        <v>0</v>
      </c>
      <c r="H21" s="140"/>
      <c r="I21" s="140"/>
      <c r="J21" s="20"/>
      <c r="K21" s="49"/>
      <c r="L21" s="49"/>
      <c r="M21" s="20"/>
      <c r="N21" s="20"/>
      <c r="O21" s="49"/>
      <c r="P21" s="49"/>
      <c r="Q21" s="20"/>
      <c r="R21" s="49"/>
      <c r="S21" s="49"/>
      <c r="T21" s="20"/>
      <c r="U21" s="49"/>
      <c r="V21" s="49"/>
      <c r="W21" s="20"/>
      <c r="X21" s="79"/>
      <c r="Y21" s="74"/>
      <c r="AD21" s="74"/>
      <c r="AE21" s="74"/>
      <c r="AJ21" s="74"/>
      <c r="AK21" s="74"/>
      <c r="AN21" s="74"/>
      <c r="AO21" s="74"/>
    </row>
    <row r="22" spans="1:43" ht="12.75" customHeight="1" x14ac:dyDescent="0.25">
      <c r="X22" s="74"/>
      <c r="Y22" s="74"/>
      <c r="AD22" s="74"/>
      <c r="AE22" s="74"/>
      <c r="AJ22" s="74"/>
      <c r="AK22" s="74"/>
      <c r="AN22" s="74"/>
      <c r="AO22" s="74"/>
    </row>
    <row r="23" spans="1:43" ht="30.75" customHeight="1" x14ac:dyDescent="0.25">
      <c r="A23" s="5" t="s">
        <v>54</v>
      </c>
      <c r="X23" s="74"/>
      <c r="Y23" s="74"/>
      <c r="AD23" s="74"/>
      <c r="AE23" s="74"/>
      <c r="AJ23" s="74"/>
      <c r="AK23" s="74"/>
      <c r="AN23" s="74"/>
      <c r="AO23" s="74"/>
    </row>
    <row r="24" spans="1:43" ht="47.25" customHeight="1" x14ac:dyDescent="0.25">
      <c r="A24" s="126" t="s">
        <v>69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68"/>
      <c r="AA24" s="1"/>
      <c r="AB24" s="1"/>
      <c r="AD24" s="1"/>
      <c r="AE24" s="1"/>
      <c r="AG24" s="1"/>
      <c r="AH24" s="1"/>
      <c r="AJ24" s="1"/>
      <c r="AK24" s="1"/>
      <c r="AN24" s="1"/>
      <c r="AO24" s="1"/>
    </row>
  </sheetData>
  <sheetProtection algorithmName="SHA-512" hashValue="eOi1xBYezCGqPV0UllyNoxrdt0gbmxcU3DGtW/slna8EUhR2DMN0STPXthoHnqwQoXKz2rciOrd6J8SvolliCQ==" saltValue="P77OGIIlvFrGbp8Qo5WgZg==" spinCount="100000" sheet="1" formatRows="0"/>
  <dataConsolidate/>
  <mergeCells count="21">
    <mergeCell ref="AP4:AP5"/>
    <mergeCell ref="T4:Y4"/>
    <mergeCell ref="AL4:AO4"/>
    <mergeCell ref="Z4:AE4"/>
    <mergeCell ref="AF4:AK4"/>
    <mergeCell ref="A1:X1"/>
    <mergeCell ref="A2:X2"/>
    <mergeCell ref="A3:X3"/>
    <mergeCell ref="A24:X24"/>
    <mergeCell ref="G4:G5"/>
    <mergeCell ref="A4:A5"/>
    <mergeCell ref="B4:B5"/>
    <mergeCell ref="C4:C5"/>
    <mergeCell ref="E4:E5"/>
    <mergeCell ref="F4:F5"/>
    <mergeCell ref="D4:D5"/>
    <mergeCell ref="H4:H5"/>
    <mergeCell ref="I4:M4"/>
    <mergeCell ref="C21:F21"/>
    <mergeCell ref="N4:S4"/>
    <mergeCell ref="G21:I21"/>
  </mergeCells>
  <phoneticPr fontId="10" type="noConversion"/>
  <dataValidations count="5">
    <dataValidation allowBlank="1" showInputMessage="1" showErrorMessage="1" sqref="AL6:AL18" xr:uid="{00000000-0002-0000-0100-000000000000}"/>
    <dataValidation type="whole" showInputMessage="1" showErrorMessage="1" error="O Mês da Data Base da 2ª CCT deve estar compreendido entre o Mês inicial e o Mês final de Trabalho, não podendo ser igual ou inferior ao Mês da Data Base da 1ª CCT." sqref="U6:U18" xr:uid="{00000000-0002-0000-0100-000001000000}">
      <formula1>IF(O6="",F6+1,O6+1)</formula1>
      <formula2>G6</formula2>
    </dataValidation>
    <dataValidation type="whole" showInputMessage="1" showErrorMessage="1" error="O Mês da Data Base da 2ª CCT deve estar compreendido entre o Mês inicial e o Mês final de Trabalho, não podendo ser igual ou inferior ao Mês da Data Base da 1ª CCT." sqref="V6:V18" xr:uid="{00000000-0002-0000-0100-000002000000}">
      <formula1>IF(O6="",F6+1,O6+1)</formula1>
      <formula2>G6</formula2>
    </dataValidation>
    <dataValidation type="whole" showInputMessage="1" showErrorMessage="1" error="O Mês da Data Base da 1ª CCT deve estar compreendido entre o Mês inicial e o Mês final de Trabalho, não podendo ser igual ou superior ao Mês da Data Base da 2ª CCT." sqref="O6:O18" xr:uid="{00000000-0002-0000-0100-000003000000}">
      <formula1>$E6+1</formula1>
      <formula2>IF(ISBLANK(W6),G6,W6-1)</formula2>
    </dataValidation>
    <dataValidation type="whole" showInputMessage="1" showErrorMessage="1" error="O Mês da Data Base da 1ª CCT deve estar compreendido entre o Mês inicial e o Mês final de Trabalho, não podendo ser igual ou superior ao Mês da Data Base da 2ª CCT." sqref="P6:P18" xr:uid="{00000000-0002-0000-0100-000004000000}">
      <formula1>$E6+1</formula1>
      <formula2>IF(ISBLANK(W6),G6,W6-1)</formula2>
    </dataValidation>
  </dataValidations>
  <pageMargins left="0.19685039370078741" right="0.19685039370078741" top="0.59055118110236227" bottom="0.59055118110236227" header="0" footer="0"/>
  <pageSetup paperSize="9" scale="47" fitToHeight="0" orientation="landscape" r:id="rId1"/>
  <headerFooter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Q48"/>
  <sheetViews>
    <sheetView view="pageBreakPreview" zoomScaleNormal="100" zoomScaleSheetLayoutView="100" workbookViewId="0">
      <pane xSplit="1" ySplit="5" topLeftCell="B6" activePane="bottomRight" state="frozen"/>
      <selection pane="topRight" sqref="A1:F1"/>
      <selection pane="bottomLeft" sqref="A1:F1"/>
      <selection pane="bottomRight" activeCell="B6" sqref="B6"/>
    </sheetView>
  </sheetViews>
  <sheetFormatPr defaultColWidth="17" defaultRowHeight="30" customHeight="1" x14ac:dyDescent="0.25"/>
  <cols>
    <col min="1" max="1" width="6.6640625" style="1" customWidth="1"/>
    <col min="2" max="2" width="26" style="1" customWidth="1"/>
    <col min="3" max="3" width="13.5546875" style="1" customWidth="1"/>
    <col min="4" max="4" width="8.5546875" style="23" customWidth="1"/>
    <col min="5" max="6" width="8.6640625" style="1" customWidth="1"/>
    <col min="7" max="7" width="11.44140625" style="24" bestFit="1" customWidth="1"/>
    <col min="8" max="8" width="15.6640625" style="58" hidden="1" customWidth="1"/>
    <col min="9" max="10" width="15.6640625" style="1" customWidth="1"/>
    <col min="11" max="12" width="15.6640625" style="51" hidden="1" customWidth="1"/>
    <col min="13" max="14" width="15.6640625" style="1" customWidth="1"/>
    <col min="15" max="16" width="15.6640625" style="51" hidden="1" customWidth="1"/>
    <col min="17" max="17" width="15.6640625" style="1" customWidth="1"/>
    <col min="18" max="18" width="10.6640625" style="51" hidden="1" customWidth="1"/>
    <col min="19" max="19" width="15.6640625" style="51" hidden="1" customWidth="1"/>
    <col min="20" max="20" width="15.6640625" style="1" customWidth="1"/>
    <col min="21" max="21" width="10.6640625" style="51" hidden="1" customWidth="1"/>
    <col min="22" max="22" width="15.6640625" style="51" hidden="1" customWidth="1"/>
    <col min="23" max="23" width="15.6640625" style="1" customWidth="1"/>
    <col min="24" max="24" width="10.6640625" style="51" hidden="1" customWidth="1"/>
    <col min="25" max="25" width="15.6640625" style="51" hidden="1" customWidth="1"/>
    <col min="26" max="26" width="15.6640625" style="1" customWidth="1"/>
    <col min="27" max="28" width="15.6640625" style="74" hidden="1" customWidth="1"/>
    <col min="29" max="29" width="15.6640625" style="1" customWidth="1"/>
    <col min="30" max="30" width="10.6640625" style="51" hidden="1" customWidth="1"/>
    <col min="31" max="31" width="15.6640625" style="51" hidden="1" customWidth="1"/>
    <col min="32" max="32" width="17" style="1"/>
    <col min="33" max="34" width="0" style="74" hidden="1" customWidth="1"/>
    <col min="35" max="35" width="17" style="1"/>
    <col min="36" max="37" width="0" style="51" hidden="1" customWidth="1"/>
    <col min="38" max="39" width="17" style="1"/>
    <col min="40" max="41" width="0" style="51" hidden="1" customWidth="1"/>
    <col min="42" max="16384" width="17" style="1"/>
  </cols>
  <sheetData>
    <row r="1" spans="1:43" ht="27.75" customHeight="1" x14ac:dyDescent="0.25">
      <c r="A1" s="124" t="str">
        <f>Capa!A1</f>
        <v>Processo de seleção pública para celebração de Contrato de Gestão - Edital IEF 01/2026
Anexo III - Estimativa de Custos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44"/>
      <c r="AA1" s="1"/>
      <c r="AB1" s="1"/>
      <c r="AD1" s="1"/>
      <c r="AE1" s="1"/>
      <c r="AG1" s="1"/>
      <c r="AH1" s="1"/>
      <c r="AJ1" s="1"/>
      <c r="AK1" s="1"/>
      <c r="AN1" s="1"/>
      <c r="AO1" s="1"/>
    </row>
    <row r="2" spans="1:43" ht="15" customHeight="1" x14ac:dyDescent="0.25">
      <c r="A2" s="124" t="s">
        <v>72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44"/>
      <c r="AA2" s="1"/>
      <c r="AB2" s="1"/>
      <c r="AD2" s="1"/>
      <c r="AE2" s="1"/>
      <c r="AG2" s="1"/>
      <c r="AH2" s="1"/>
      <c r="AJ2" s="1"/>
      <c r="AK2" s="1"/>
      <c r="AN2" s="1"/>
      <c r="AO2" s="1"/>
    </row>
    <row r="3" spans="1:43" ht="15.75" customHeight="1" thickBot="1" x14ac:dyDescent="0.3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44"/>
      <c r="AA3" s="1"/>
      <c r="AB3" s="1"/>
      <c r="AD3" s="1"/>
      <c r="AE3" s="1"/>
      <c r="AG3" s="1"/>
      <c r="AH3" s="1"/>
      <c r="AJ3" s="1"/>
      <c r="AK3" s="1"/>
      <c r="AN3" s="1"/>
      <c r="AO3" s="1"/>
    </row>
    <row r="4" spans="1:43" s="60" customFormat="1" ht="33" customHeight="1" x14ac:dyDescent="0.25">
      <c r="A4" s="129" t="s">
        <v>1</v>
      </c>
      <c r="B4" s="129" t="s">
        <v>3</v>
      </c>
      <c r="C4" s="129" t="s">
        <v>4</v>
      </c>
      <c r="D4" s="133" t="s">
        <v>5</v>
      </c>
      <c r="E4" s="131" t="s">
        <v>6</v>
      </c>
      <c r="F4" s="133" t="s">
        <v>7</v>
      </c>
      <c r="G4" s="127" t="s">
        <v>8</v>
      </c>
      <c r="H4" s="135" t="s">
        <v>9</v>
      </c>
      <c r="I4" s="137" t="s">
        <v>10</v>
      </c>
      <c r="J4" s="138"/>
      <c r="K4" s="138"/>
      <c r="L4" s="138"/>
      <c r="M4" s="138"/>
      <c r="N4" s="131" t="s">
        <v>11</v>
      </c>
      <c r="O4" s="129"/>
      <c r="P4" s="129"/>
      <c r="Q4" s="129"/>
      <c r="R4" s="129"/>
      <c r="S4" s="133"/>
      <c r="T4" s="131" t="s">
        <v>12</v>
      </c>
      <c r="U4" s="129"/>
      <c r="V4" s="129"/>
      <c r="W4" s="129"/>
      <c r="X4" s="129"/>
      <c r="Y4" s="133"/>
      <c r="Z4" s="131" t="s">
        <v>13</v>
      </c>
      <c r="AA4" s="129"/>
      <c r="AB4" s="129"/>
      <c r="AC4" s="129"/>
      <c r="AD4" s="129"/>
      <c r="AE4" s="133"/>
      <c r="AF4" s="131" t="s">
        <v>14</v>
      </c>
      <c r="AG4" s="129"/>
      <c r="AH4" s="129"/>
      <c r="AI4" s="129"/>
      <c r="AJ4" s="129"/>
      <c r="AK4" s="133"/>
      <c r="AL4" s="131" t="s">
        <v>15</v>
      </c>
      <c r="AM4" s="129"/>
      <c r="AN4" s="129"/>
      <c r="AO4" s="133"/>
      <c r="AP4" s="131" t="s">
        <v>16</v>
      </c>
      <c r="AQ4" s="59"/>
    </row>
    <row r="5" spans="1:43" s="60" customFormat="1" ht="21" thickBot="1" x14ac:dyDescent="0.3">
      <c r="A5" s="130"/>
      <c r="B5" s="130"/>
      <c r="C5" s="130"/>
      <c r="D5" s="134"/>
      <c r="E5" s="132"/>
      <c r="F5" s="134"/>
      <c r="G5" s="128"/>
      <c r="H5" s="136"/>
      <c r="I5" s="46" t="s">
        <v>17</v>
      </c>
      <c r="J5" s="45" t="s">
        <v>18</v>
      </c>
      <c r="K5" s="47"/>
      <c r="L5" s="47"/>
      <c r="M5" s="45" t="s">
        <v>19</v>
      </c>
      <c r="N5" s="46" t="s">
        <v>20</v>
      </c>
      <c r="O5" s="47"/>
      <c r="P5" s="47"/>
      <c r="Q5" s="45" t="s">
        <v>21</v>
      </c>
      <c r="R5" s="47" t="s">
        <v>22</v>
      </c>
      <c r="S5" s="50" t="s">
        <v>23</v>
      </c>
      <c r="T5" s="46" t="s">
        <v>20</v>
      </c>
      <c r="U5" s="47"/>
      <c r="V5" s="47"/>
      <c r="W5" s="45" t="s">
        <v>21</v>
      </c>
      <c r="X5" s="47" t="s">
        <v>24</v>
      </c>
      <c r="Y5" s="50" t="s">
        <v>25</v>
      </c>
      <c r="Z5" s="46" t="s">
        <v>20</v>
      </c>
      <c r="AA5" s="75"/>
      <c r="AB5" s="75"/>
      <c r="AC5" s="45" t="s">
        <v>21</v>
      </c>
      <c r="AD5" s="47" t="s">
        <v>26</v>
      </c>
      <c r="AE5" s="50" t="s">
        <v>27</v>
      </c>
      <c r="AF5" s="46" t="s">
        <v>20</v>
      </c>
      <c r="AG5" s="75"/>
      <c r="AH5" s="75"/>
      <c r="AI5" s="45" t="s">
        <v>21</v>
      </c>
      <c r="AJ5" s="47" t="s">
        <v>28</v>
      </c>
      <c r="AK5" s="50" t="s">
        <v>29</v>
      </c>
      <c r="AL5" s="46" t="s">
        <v>20</v>
      </c>
      <c r="AM5" s="45" t="s">
        <v>21</v>
      </c>
      <c r="AN5" s="47" t="s">
        <v>30</v>
      </c>
      <c r="AO5" s="50" t="s">
        <v>31</v>
      </c>
      <c r="AP5" s="132"/>
      <c r="AQ5" s="61"/>
    </row>
    <row r="6" spans="1:43" ht="13.2" x14ac:dyDescent="0.25">
      <c r="A6" s="4">
        <v>1</v>
      </c>
      <c r="B6" s="69"/>
      <c r="C6" s="70"/>
      <c r="D6" s="71"/>
      <c r="E6" s="38"/>
      <c r="F6" s="38"/>
      <c r="G6" s="14"/>
      <c r="H6" s="62">
        <f>IF(AND(ISNUMBER(N6),ISNUMBER(Q6)),$C6*G6*(N6-E6),
IF(AND(ISNUMBER(T6),ISNUMBER(W6)),$C6*G6*(T6-E6),
IF(AND(ISNUMBER(Z6),ISNUMBER(AC6)),$C6*G6*(Z6-E6),
IF(AND(ISNUMBER(AF6),ISNUMBER(AI6)),$C6*G6*(AF6-E6),
IF(AND(ISNUMBER(AL6),ISNUMBER(AM6)),$C6*G6*(AL6-E6),
$C6*G6*(F6-E6+1))))))</f>
        <v>0</v>
      </c>
      <c r="I6" s="13"/>
      <c r="J6" s="3"/>
      <c r="K6" s="63"/>
      <c r="L6" s="63"/>
      <c r="M6" s="3"/>
      <c r="N6" s="81"/>
      <c r="O6" s="64"/>
      <c r="P6" s="64"/>
      <c r="Q6" s="28"/>
      <c r="R6" s="65">
        <f t="shared" ref="R6:R25" si="0">$G6*(1+Q6)</f>
        <v>0</v>
      </c>
      <c r="S6" s="53">
        <f>IF(AND(ISNUMBER(N6),ISNUMBER(Q6),ISNUMBER(T6),ISNUMBER(W6)),$C6*R6*(T6-N6),
IF(AND(ISNUMBER(N6),ISNUMBER(Q6),ISNUMBER(Z6),ISNUMBER(AC6)),$C6*R6*(Z6-N6),
IF(AND(ISNUMBER(N6),ISNUMBER(Q6),ISNUMBER(AF6),ISNUMBER(AI6)),$C6*R6*(AF6-N6),
IF(AND(ISNUMBER(N6),ISNUMBER(Q6),ISNUMBER(AL6),ISNUMBER(AM6)),$C6*R6*(AL6-N6),
IF(AND(ISNUMBER(N6),ISNUMBER(Q6)),$C6*R6*(F6-N6+1),
0)))))</f>
        <v>0</v>
      </c>
      <c r="T6" s="82"/>
      <c r="U6" s="83"/>
      <c r="V6" s="83"/>
      <c r="W6" s="84"/>
      <c r="X6" s="85">
        <f t="shared" ref="X6:X25" si="1">$R6*(1+W6)</f>
        <v>0</v>
      </c>
      <c r="Y6" s="86">
        <f>IF(AND(ISNUMBER(T6),ISNUMBER(W6),ISNUMBER(Z6),ISNUMBER(AC6)),$C6*X6*(Z6-T6),
IF(AND(ISNUMBER(T6),ISNUMBER(W6),ISNUMBER(AF6),ISNUMBER(AI6)),$C6*X6*(AF6-T6),
IF(AND(ISNUMBER(T6),ISNUMBER(W6),ISNUMBER(AL6),ISNUMBER(AM6)),$C6*X6*(AL6-T6),
IF(AND(ISNUMBER(T6),ISNUMBER(W6)),$C6*X6*(F6-T6+1),
0))))</f>
        <v>0</v>
      </c>
      <c r="Z6" s="107"/>
      <c r="AA6" s="91"/>
      <c r="AB6" s="91"/>
      <c r="AC6" s="114"/>
      <c r="AD6" s="85">
        <f>$X6*(1+AC6)</f>
        <v>0</v>
      </c>
      <c r="AE6" s="86">
        <f>IF(AND(ISNUMBER(Z6),ISNUMBER(AC6),ISNUMBER(AF6),ISNUMBER(AI6)),$C6*AD6*(AF6-Z6),
IF(AND(ISNUMBER(Z6),ISNUMBER(AC6),ISNUMBER(AL6),ISNUMBER(AM6)),$C6*AD6*(AL6-Z6),
IF(AND(ISNUMBER(Z6),ISNUMBER(AC6)),$C6*AD6*(F6-Z6+1),
0)))</f>
        <v>0</v>
      </c>
      <c r="AF6" s="109"/>
      <c r="AG6" s="91"/>
      <c r="AH6" s="91"/>
      <c r="AI6" s="114"/>
      <c r="AJ6" s="85">
        <f>$AD6*(1+AI6)</f>
        <v>0</v>
      </c>
      <c r="AK6" s="86">
        <f>IF(AND(ISNUMBER(AF6),ISNUMBER(AI6),ISNUMBER(AL6),ISNUMBER(AM6)),$C6*AJ6*(AL6-AF6),
IF(AND(ISNUMBER(AF6),ISNUMBER(AI6)),$C6*AJ6*(F6-AF6+1),
0))</f>
        <v>0</v>
      </c>
      <c r="AL6" s="82"/>
      <c r="AM6" s="84"/>
      <c r="AN6" s="85">
        <f>$AJ6*(1+AM6)</f>
        <v>0</v>
      </c>
      <c r="AO6" s="86">
        <f t="shared" ref="AO6:AO25" si="2">IF(AND(ISNUMBER(AL6),ISNUMBER(AM6)),$C6*AN6*(F6-AL6+1),
0)</f>
        <v>0</v>
      </c>
      <c r="AP6" s="20">
        <f>H6+S6+Y6+AE6+AK6+AO6</f>
        <v>0</v>
      </c>
      <c r="AQ6" s="66"/>
    </row>
    <row r="7" spans="1:43" ht="13.2" x14ac:dyDescent="0.25">
      <c r="A7" s="4">
        <v>2</v>
      </c>
      <c r="B7" s="69"/>
      <c r="C7" s="70"/>
      <c r="D7" s="71"/>
      <c r="E7" s="38"/>
      <c r="F7" s="38"/>
      <c r="G7" s="14"/>
      <c r="H7" s="62">
        <f t="shared" ref="H7:H25" si="3">IF(AND(ISNUMBER(N7),ISNUMBER(Q7)),$C7*G7*(N7-E7),
IF(AND(ISNUMBER(T7),ISNUMBER(W7)),$C7*G7*(T7-E7),
IF(AND(ISNUMBER(Z7),ISNUMBER(AC7)),$C7*G7*(Z7-E7),
IF(AND(ISNUMBER(AF7),ISNUMBER(AI7)),$C7*G7*(AF7-E7),
IF(AND(ISNUMBER(AL7),ISNUMBER(AM7)),$C7*G7*(AL7-E7),
$C7*G7*(F7-E7+1))))))</f>
        <v>0</v>
      </c>
      <c r="I7" s="13"/>
      <c r="J7" s="3"/>
      <c r="K7" s="63"/>
      <c r="L7" s="63"/>
      <c r="M7" s="3"/>
      <c r="N7" s="81"/>
      <c r="O7" s="64"/>
      <c r="P7" s="64"/>
      <c r="Q7" s="28"/>
      <c r="R7" s="65">
        <f t="shared" si="0"/>
        <v>0</v>
      </c>
      <c r="S7" s="53">
        <f t="shared" ref="S7:S25" si="4">IF(AND(ISNUMBER(N7),ISNUMBER(Q7),ISNUMBER(T7),ISNUMBER(W7)),$C7*R7*(T7-N7),
IF(AND(ISNUMBER(N7),ISNUMBER(Q7),ISNUMBER(Z7),ISNUMBER(AC7)),$C7*R7*(Z7-N7),
IF(AND(ISNUMBER(N7),ISNUMBER(Q7),ISNUMBER(AF7),ISNUMBER(AI7)),$C7*R7*(AF7-N7),
IF(AND(ISNUMBER(N7),ISNUMBER(Q7),ISNUMBER(AL7),ISNUMBER(AM7)),$C7*R7*(AL7-N7),
IF(AND(ISNUMBER(N7),ISNUMBER(Q7)),$C7*R7*(F7-N7+1),
0)))))</f>
        <v>0</v>
      </c>
      <c r="T7" s="81"/>
      <c r="U7" s="87"/>
      <c r="V7" s="87"/>
      <c r="W7" s="28"/>
      <c r="X7" s="65">
        <f t="shared" si="1"/>
        <v>0</v>
      </c>
      <c r="Y7" s="53">
        <f t="shared" ref="Y7:Y25" si="5">IF(AND(ISNUMBER(T7),ISNUMBER(W7),ISNUMBER(Z7),ISNUMBER(AC7)),$C7*X7*(Z7-T7),
IF(AND(ISNUMBER(T7),ISNUMBER(W7),ISNUMBER(AF7),ISNUMBER(AI7)),$C7*X7*(AF7-T7),
IF(AND(ISNUMBER(T7),ISNUMBER(W7),ISNUMBER(AL7),ISNUMBER(AM7)),$C7*X7*(AL7-T7),
IF(AND(ISNUMBER(T7),ISNUMBER(W7)),$C7*X7*(F7-T7+1),
0))))</f>
        <v>0</v>
      </c>
      <c r="Z7" s="108"/>
      <c r="AA7" s="92"/>
      <c r="AB7" s="92"/>
      <c r="AC7" s="115"/>
      <c r="AD7" s="65">
        <f t="shared" ref="AD7:AD25" si="6">$X7*(1+AC7)</f>
        <v>0</v>
      </c>
      <c r="AE7" s="53">
        <f t="shared" ref="AE7:AE25" si="7">IF(AND(ISNUMBER(Z7),ISNUMBER(AC7),ISNUMBER(AF7),ISNUMBER(AI7)),$C7*AD7*(AF7-Z7),
IF(AND(ISNUMBER(Z7),ISNUMBER(AC7),ISNUMBER(AL7),ISNUMBER(AM7)),$C7*AD7*(AL7-Z7),
IF(AND(ISNUMBER(Z7),ISNUMBER(AC7)),$C7*AD7*(F7-Z7+1),
0)))</f>
        <v>0</v>
      </c>
      <c r="AF7" s="110"/>
      <c r="AG7" s="92"/>
      <c r="AH7" s="92"/>
      <c r="AI7" s="115"/>
      <c r="AJ7" s="65">
        <f t="shared" ref="AJ7:AJ25" si="8">$AD7*(1+AI7)</f>
        <v>0</v>
      </c>
      <c r="AK7" s="53">
        <f t="shared" ref="AK7:AK25" si="9">IF(AND(ISNUMBER(AF7),ISNUMBER(AI7),ISNUMBER(AL7),ISNUMBER(AM7)),$C7*AJ7*(AL7-AF7),
IF(AND(ISNUMBER(AF7),ISNUMBER(AI7)),$C7*AJ7*(F7-AF7+1),
0))</f>
        <v>0</v>
      </c>
      <c r="AL7" s="81"/>
      <c r="AM7" s="28"/>
      <c r="AN7" s="65">
        <f t="shared" ref="AN7:AN25" si="10">$AJ7*(1+AM7)</f>
        <v>0</v>
      </c>
      <c r="AO7" s="53">
        <f t="shared" si="2"/>
        <v>0</v>
      </c>
      <c r="AP7" s="20">
        <f t="shared" ref="AP7:AP25" si="11">H7+S7+Y7+AE7+AK7+AO7</f>
        <v>0</v>
      </c>
      <c r="AQ7" s="66"/>
    </row>
    <row r="8" spans="1:43" ht="13.2" x14ac:dyDescent="0.25">
      <c r="A8" s="4">
        <v>3</v>
      </c>
      <c r="B8" s="69"/>
      <c r="C8" s="70"/>
      <c r="D8" s="71"/>
      <c r="E8" s="38"/>
      <c r="F8" s="38"/>
      <c r="G8" s="14"/>
      <c r="H8" s="62">
        <f t="shared" si="3"/>
        <v>0</v>
      </c>
      <c r="I8" s="13"/>
      <c r="J8" s="3"/>
      <c r="K8" s="63"/>
      <c r="L8" s="63"/>
      <c r="M8" s="3"/>
      <c r="N8" s="81"/>
      <c r="O8" s="64"/>
      <c r="P8" s="64"/>
      <c r="Q8" s="28"/>
      <c r="R8" s="65">
        <f t="shared" si="0"/>
        <v>0</v>
      </c>
      <c r="S8" s="53">
        <f t="shared" si="4"/>
        <v>0</v>
      </c>
      <c r="T8" s="81"/>
      <c r="U8" s="87"/>
      <c r="V8" s="87"/>
      <c r="W8" s="28"/>
      <c r="X8" s="65">
        <f t="shared" si="1"/>
        <v>0</v>
      </c>
      <c r="Y8" s="53">
        <f t="shared" si="5"/>
        <v>0</v>
      </c>
      <c r="Z8" s="108"/>
      <c r="AA8" s="92"/>
      <c r="AB8" s="92"/>
      <c r="AC8" s="115"/>
      <c r="AD8" s="65">
        <f t="shared" si="6"/>
        <v>0</v>
      </c>
      <c r="AE8" s="53">
        <f t="shared" si="7"/>
        <v>0</v>
      </c>
      <c r="AF8" s="110"/>
      <c r="AG8" s="92"/>
      <c r="AH8" s="92"/>
      <c r="AI8" s="115"/>
      <c r="AJ8" s="65">
        <f t="shared" si="8"/>
        <v>0</v>
      </c>
      <c r="AK8" s="53">
        <f t="shared" si="9"/>
        <v>0</v>
      </c>
      <c r="AL8" s="81"/>
      <c r="AM8" s="28"/>
      <c r="AN8" s="65">
        <f t="shared" si="10"/>
        <v>0</v>
      </c>
      <c r="AO8" s="53">
        <f t="shared" si="2"/>
        <v>0</v>
      </c>
      <c r="AP8" s="20">
        <f t="shared" si="11"/>
        <v>0</v>
      </c>
      <c r="AQ8" s="66"/>
    </row>
    <row r="9" spans="1:43" ht="13.2" x14ac:dyDescent="0.25">
      <c r="A9" s="4">
        <v>4</v>
      </c>
      <c r="B9" s="69"/>
      <c r="C9" s="70"/>
      <c r="D9" s="71"/>
      <c r="E9" s="38"/>
      <c r="F9" s="38"/>
      <c r="G9" s="14"/>
      <c r="H9" s="62">
        <f t="shared" si="3"/>
        <v>0</v>
      </c>
      <c r="I9" s="13"/>
      <c r="J9" s="3"/>
      <c r="K9" s="63"/>
      <c r="L9" s="63"/>
      <c r="M9" s="3"/>
      <c r="N9" s="81"/>
      <c r="O9" s="64"/>
      <c r="P9" s="64"/>
      <c r="Q9" s="28"/>
      <c r="R9" s="65">
        <f t="shared" si="0"/>
        <v>0</v>
      </c>
      <c r="S9" s="53">
        <f t="shared" si="4"/>
        <v>0</v>
      </c>
      <c r="T9" s="81"/>
      <c r="U9" s="87"/>
      <c r="V9" s="87"/>
      <c r="W9" s="28"/>
      <c r="X9" s="65">
        <f t="shared" si="1"/>
        <v>0</v>
      </c>
      <c r="Y9" s="53">
        <f t="shared" si="5"/>
        <v>0</v>
      </c>
      <c r="Z9" s="108"/>
      <c r="AA9" s="92"/>
      <c r="AB9" s="92"/>
      <c r="AC9" s="115"/>
      <c r="AD9" s="65">
        <f t="shared" si="6"/>
        <v>0</v>
      </c>
      <c r="AE9" s="53">
        <f t="shared" si="7"/>
        <v>0</v>
      </c>
      <c r="AF9" s="110"/>
      <c r="AG9" s="92"/>
      <c r="AH9" s="92"/>
      <c r="AI9" s="115"/>
      <c r="AJ9" s="65">
        <f t="shared" si="8"/>
        <v>0</v>
      </c>
      <c r="AK9" s="53">
        <f t="shared" si="9"/>
        <v>0</v>
      </c>
      <c r="AL9" s="81"/>
      <c r="AM9" s="28"/>
      <c r="AN9" s="65">
        <f t="shared" si="10"/>
        <v>0</v>
      </c>
      <c r="AO9" s="53">
        <f t="shared" si="2"/>
        <v>0</v>
      </c>
      <c r="AP9" s="20">
        <f t="shared" si="11"/>
        <v>0</v>
      </c>
      <c r="AQ9" s="66"/>
    </row>
    <row r="10" spans="1:43" ht="13.2" x14ac:dyDescent="0.25">
      <c r="A10" s="4">
        <v>5</v>
      </c>
      <c r="B10" s="69"/>
      <c r="C10" s="70"/>
      <c r="D10" s="71"/>
      <c r="E10" s="38"/>
      <c r="F10" s="38"/>
      <c r="G10" s="14"/>
      <c r="H10" s="62">
        <f t="shared" si="3"/>
        <v>0</v>
      </c>
      <c r="I10" s="13"/>
      <c r="J10" s="3"/>
      <c r="K10" s="63"/>
      <c r="L10" s="63"/>
      <c r="M10" s="3"/>
      <c r="N10" s="81"/>
      <c r="O10" s="64"/>
      <c r="P10" s="64"/>
      <c r="Q10" s="28"/>
      <c r="R10" s="65">
        <f t="shared" si="0"/>
        <v>0</v>
      </c>
      <c r="S10" s="53">
        <f t="shared" si="4"/>
        <v>0</v>
      </c>
      <c r="T10" s="81"/>
      <c r="U10" s="87"/>
      <c r="V10" s="87"/>
      <c r="W10" s="28"/>
      <c r="X10" s="65">
        <f t="shared" si="1"/>
        <v>0</v>
      </c>
      <c r="Y10" s="53">
        <f t="shared" si="5"/>
        <v>0</v>
      </c>
      <c r="Z10" s="108"/>
      <c r="AA10" s="92"/>
      <c r="AB10" s="92"/>
      <c r="AC10" s="115"/>
      <c r="AD10" s="65">
        <f t="shared" si="6"/>
        <v>0</v>
      </c>
      <c r="AE10" s="53">
        <f t="shared" si="7"/>
        <v>0</v>
      </c>
      <c r="AF10" s="110"/>
      <c r="AG10" s="92"/>
      <c r="AH10" s="92"/>
      <c r="AI10" s="115"/>
      <c r="AJ10" s="65">
        <f t="shared" si="8"/>
        <v>0</v>
      </c>
      <c r="AK10" s="53">
        <f t="shared" si="9"/>
        <v>0</v>
      </c>
      <c r="AL10" s="81"/>
      <c r="AM10" s="28"/>
      <c r="AN10" s="65">
        <f t="shared" si="10"/>
        <v>0</v>
      </c>
      <c r="AO10" s="53">
        <f t="shared" si="2"/>
        <v>0</v>
      </c>
      <c r="AP10" s="20">
        <f t="shared" si="11"/>
        <v>0</v>
      </c>
      <c r="AQ10" s="66"/>
    </row>
    <row r="11" spans="1:43" ht="13.2" x14ac:dyDescent="0.25">
      <c r="A11" s="4">
        <v>6</v>
      </c>
      <c r="B11" s="69"/>
      <c r="C11" s="70"/>
      <c r="D11" s="71"/>
      <c r="E11" s="38"/>
      <c r="F11" s="38"/>
      <c r="G11" s="14"/>
      <c r="H11" s="62">
        <f t="shared" si="3"/>
        <v>0</v>
      </c>
      <c r="I11" s="13"/>
      <c r="J11" s="3"/>
      <c r="K11" s="63"/>
      <c r="L11" s="63"/>
      <c r="M11" s="3"/>
      <c r="N11" s="81"/>
      <c r="O11" s="64"/>
      <c r="P11" s="64"/>
      <c r="Q11" s="28"/>
      <c r="R11" s="65">
        <f t="shared" si="0"/>
        <v>0</v>
      </c>
      <c r="S11" s="53">
        <f t="shared" si="4"/>
        <v>0</v>
      </c>
      <c r="T11" s="81"/>
      <c r="U11" s="87"/>
      <c r="V11" s="87"/>
      <c r="W11" s="28"/>
      <c r="X11" s="65">
        <f t="shared" si="1"/>
        <v>0</v>
      </c>
      <c r="Y11" s="53">
        <f t="shared" si="5"/>
        <v>0</v>
      </c>
      <c r="Z11" s="108"/>
      <c r="AA11" s="92"/>
      <c r="AB11" s="92"/>
      <c r="AC11" s="115"/>
      <c r="AD11" s="65">
        <f t="shared" si="6"/>
        <v>0</v>
      </c>
      <c r="AE11" s="53">
        <f t="shared" si="7"/>
        <v>0</v>
      </c>
      <c r="AF11" s="110"/>
      <c r="AG11" s="92"/>
      <c r="AH11" s="92"/>
      <c r="AI11" s="115"/>
      <c r="AJ11" s="65">
        <f t="shared" si="8"/>
        <v>0</v>
      </c>
      <c r="AK11" s="53">
        <f t="shared" si="9"/>
        <v>0</v>
      </c>
      <c r="AL11" s="81"/>
      <c r="AM11" s="28"/>
      <c r="AN11" s="65">
        <f t="shared" si="10"/>
        <v>0</v>
      </c>
      <c r="AO11" s="53">
        <f t="shared" si="2"/>
        <v>0</v>
      </c>
      <c r="AP11" s="20">
        <f t="shared" si="11"/>
        <v>0</v>
      </c>
      <c r="AQ11" s="66"/>
    </row>
    <row r="12" spans="1:43" ht="13.2" x14ac:dyDescent="0.25">
      <c r="A12" s="4">
        <v>7</v>
      </c>
      <c r="B12" s="69"/>
      <c r="C12" s="70"/>
      <c r="D12" s="71"/>
      <c r="E12" s="38"/>
      <c r="F12" s="38"/>
      <c r="G12" s="14"/>
      <c r="H12" s="62">
        <f t="shared" si="3"/>
        <v>0</v>
      </c>
      <c r="I12" s="13"/>
      <c r="J12" s="3"/>
      <c r="K12" s="63"/>
      <c r="L12" s="63"/>
      <c r="M12" s="3"/>
      <c r="N12" s="81"/>
      <c r="O12" s="64"/>
      <c r="P12" s="64"/>
      <c r="Q12" s="28"/>
      <c r="R12" s="65">
        <f t="shared" si="0"/>
        <v>0</v>
      </c>
      <c r="S12" s="53">
        <f t="shared" si="4"/>
        <v>0</v>
      </c>
      <c r="T12" s="81"/>
      <c r="U12" s="87"/>
      <c r="V12" s="87"/>
      <c r="W12" s="28"/>
      <c r="X12" s="65">
        <f t="shared" si="1"/>
        <v>0</v>
      </c>
      <c r="Y12" s="53">
        <f t="shared" si="5"/>
        <v>0</v>
      </c>
      <c r="Z12" s="108"/>
      <c r="AA12" s="92"/>
      <c r="AB12" s="92"/>
      <c r="AC12" s="115"/>
      <c r="AD12" s="65">
        <f t="shared" si="6"/>
        <v>0</v>
      </c>
      <c r="AE12" s="53">
        <f t="shared" si="7"/>
        <v>0</v>
      </c>
      <c r="AF12" s="110"/>
      <c r="AG12" s="92"/>
      <c r="AH12" s="92"/>
      <c r="AI12" s="115"/>
      <c r="AJ12" s="65">
        <f t="shared" si="8"/>
        <v>0</v>
      </c>
      <c r="AK12" s="53">
        <f t="shared" si="9"/>
        <v>0</v>
      </c>
      <c r="AL12" s="81"/>
      <c r="AM12" s="28"/>
      <c r="AN12" s="65">
        <f t="shared" si="10"/>
        <v>0</v>
      </c>
      <c r="AO12" s="53">
        <f t="shared" si="2"/>
        <v>0</v>
      </c>
      <c r="AP12" s="20">
        <f t="shared" si="11"/>
        <v>0</v>
      </c>
      <c r="AQ12" s="66"/>
    </row>
    <row r="13" spans="1:43" ht="13.2" x14ac:dyDescent="0.25">
      <c r="A13" s="4">
        <v>8</v>
      </c>
      <c r="B13" s="69"/>
      <c r="C13" s="70"/>
      <c r="D13" s="71"/>
      <c r="E13" s="38"/>
      <c r="F13" s="38"/>
      <c r="G13" s="14"/>
      <c r="H13" s="62">
        <f t="shared" si="3"/>
        <v>0</v>
      </c>
      <c r="I13" s="13"/>
      <c r="J13" s="3"/>
      <c r="K13" s="63"/>
      <c r="L13" s="63"/>
      <c r="M13" s="3"/>
      <c r="N13" s="81"/>
      <c r="O13" s="64"/>
      <c r="P13" s="64"/>
      <c r="Q13" s="28"/>
      <c r="R13" s="65">
        <f t="shared" si="0"/>
        <v>0</v>
      </c>
      <c r="S13" s="53">
        <f t="shared" si="4"/>
        <v>0</v>
      </c>
      <c r="T13" s="81"/>
      <c r="U13" s="87"/>
      <c r="V13" s="87"/>
      <c r="W13" s="28"/>
      <c r="X13" s="65">
        <f t="shared" si="1"/>
        <v>0</v>
      </c>
      <c r="Y13" s="53">
        <f t="shared" si="5"/>
        <v>0</v>
      </c>
      <c r="Z13" s="108"/>
      <c r="AA13" s="92"/>
      <c r="AB13" s="92"/>
      <c r="AC13" s="115"/>
      <c r="AD13" s="65">
        <f t="shared" si="6"/>
        <v>0</v>
      </c>
      <c r="AE13" s="53">
        <f t="shared" si="7"/>
        <v>0</v>
      </c>
      <c r="AF13" s="110"/>
      <c r="AG13" s="92"/>
      <c r="AH13" s="92"/>
      <c r="AI13" s="115"/>
      <c r="AJ13" s="65">
        <f t="shared" si="8"/>
        <v>0</v>
      </c>
      <c r="AK13" s="53">
        <f t="shared" si="9"/>
        <v>0</v>
      </c>
      <c r="AL13" s="81"/>
      <c r="AM13" s="28"/>
      <c r="AN13" s="65">
        <f t="shared" si="10"/>
        <v>0</v>
      </c>
      <c r="AO13" s="53">
        <f t="shared" si="2"/>
        <v>0</v>
      </c>
      <c r="AP13" s="20">
        <f t="shared" si="11"/>
        <v>0</v>
      </c>
      <c r="AQ13" s="66"/>
    </row>
    <row r="14" spans="1:43" ht="13.2" x14ac:dyDescent="0.25">
      <c r="A14" s="4">
        <v>9</v>
      </c>
      <c r="B14" s="69"/>
      <c r="C14" s="70"/>
      <c r="D14" s="71"/>
      <c r="E14" s="38"/>
      <c r="F14" s="38"/>
      <c r="G14" s="14"/>
      <c r="H14" s="62">
        <f t="shared" si="3"/>
        <v>0</v>
      </c>
      <c r="I14" s="13"/>
      <c r="J14" s="3"/>
      <c r="K14" s="63"/>
      <c r="L14" s="63"/>
      <c r="M14" s="3"/>
      <c r="N14" s="81"/>
      <c r="O14" s="64"/>
      <c r="P14" s="64"/>
      <c r="Q14" s="28"/>
      <c r="R14" s="65">
        <f t="shared" si="0"/>
        <v>0</v>
      </c>
      <c r="S14" s="53">
        <f t="shared" si="4"/>
        <v>0</v>
      </c>
      <c r="T14" s="81"/>
      <c r="U14" s="87"/>
      <c r="V14" s="87"/>
      <c r="W14" s="28"/>
      <c r="X14" s="65">
        <f t="shared" si="1"/>
        <v>0</v>
      </c>
      <c r="Y14" s="53">
        <f t="shared" si="5"/>
        <v>0</v>
      </c>
      <c r="Z14" s="108"/>
      <c r="AA14" s="92"/>
      <c r="AB14" s="92"/>
      <c r="AC14" s="115"/>
      <c r="AD14" s="65">
        <f t="shared" si="6"/>
        <v>0</v>
      </c>
      <c r="AE14" s="53">
        <f t="shared" si="7"/>
        <v>0</v>
      </c>
      <c r="AF14" s="110"/>
      <c r="AG14" s="92"/>
      <c r="AH14" s="92"/>
      <c r="AI14" s="115"/>
      <c r="AJ14" s="65">
        <f t="shared" si="8"/>
        <v>0</v>
      </c>
      <c r="AK14" s="53">
        <f t="shared" si="9"/>
        <v>0</v>
      </c>
      <c r="AL14" s="81"/>
      <c r="AM14" s="28"/>
      <c r="AN14" s="65">
        <f t="shared" si="10"/>
        <v>0</v>
      </c>
      <c r="AO14" s="53">
        <f t="shared" si="2"/>
        <v>0</v>
      </c>
      <c r="AP14" s="20">
        <f t="shared" si="11"/>
        <v>0</v>
      </c>
      <c r="AQ14" s="66"/>
    </row>
    <row r="15" spans="1:43" ht="13.2" x14ac:dyDescent="0.25">
      <c r="A15" s="4">
        <v>10</v>
      </c>
      <c r="B15" s="69"/>
      <c r="C15" s="70"/>
      <c r="D15" s="71"/>
      <c r="E15" s="38"/>
      <c r="F15" s="38"/>
      <c r="G15" s="14"/>
      <c r="H15" s="62">
        <f t="shared" si="3"/>
        <v>0</v>
      </c>
      <c r="I15" s="13"/>
      <c r="J15" s="3"/>
      <c r="K15" s="63"/>
      <c r="L15" s="63"/>
      <c r="M15" s="3"/>
      <c r="N15" s="81"/>
      <c r="O15" s="64"/>
      <c r="P15" s="64"/>
      <c r="Q15" s="28"/>
      <c r="R15" s="65">
        <f t="shared" si="0"/>
        <v>0</v>
      </c>
      <c r="S15" s="53">
        <f t="shared" si="4"/>
        <v>0</v>
      </c>
      <c r="T15" s="81"/>
      <c r="U15" s="87"/>
      <c r="V15" s="87"/>
      <c r="W15" s="28"/>
      <c r="X15" s="65">
        <f t="shared" si="1"/>
        <v>0</v>
      </c>
      <c r="Y15" s="53">
        <f t="shared" si="5"/>
        <v>0</v>
      </c>
      <c r="Z15" s="108"/>
      <c r="AA15" s="92"/>
      <c r="AB15" s="92"/>
      <c r="AC15" s="115"/>
      <c r="AD15" s="65">
        <f t="shared" si="6"/>
        <v>0</v>
      </c>
      <c r="AE15" s="53">
        <f t="shared" si="7"/>
        <v>0</v>
      </c>
      <c r="AF15" s="110"/>
      <c r="AG15" s="92"/>
      <c r="AH15" s="92"/>
      <c r="AI15" s="115"/>
      <c r="AJ15" s="65">
        <f t="shared" si="8"/>
        <v>0</v>
      </c>
      <c r="AK15" s="53">
        <f t="shared" si="9"/>
        <v>0</v>
      </c>
      <c r="AL15" s="81"/>
      <c r="AM15" s="28"/>
      <c r="AN15" s="65">
        <f t="shared" si="10"/>
        <v>0</v>
      </c>
      <c r="AO15" s="53">
        <f t="shared" si="2"/>
        <v>0</v>
      </c>
      <c r="AP15" s="20">
        <f t="shared" si="11"/>
        <v>0</v>
      </c>
      <c r="AQ15" s="66"/>
    </row>
    <row r="16" spans="1:43" ht="13.2" x14ac:dyDescent="0.25">
      <c r="A16" s="4">
        <v>11</v>
      </c>
      <c r="B16" s="69"/>
      <c r="C16" s="70"/>
      <c r="D16" s="71"/>
      <c r="E16" s="38"/>
      <c r="F16" s="38"/>
      <c r="G16" s="14"/>
      <c r="H16" s="62">
        <f t="shared" si="3"/>
        <v>0</v>
      </c>
      <c r="I16" s="13"/>
      <c r="J16" s="3"/>
      <c r="K16" s="63"/>
      <c r="L16" s="63"/>
      <c r="M16" s="3"/>
      <c r="N16" s="81"/>
      <c r="O16" s="64"/>
      <c r="P16" s="64"/>
      <c r="Q16" s="28"/>
      <c r="R16" s="65">
        <f t="shared" si="0"/>
        <v>0</v>
      </c>
      <c r="S16" s="53">
        <f t="shared" si="4"/>
        <v>0</v>
      </c>
      <c r="T16" s="81"/>
      <c r="U16" s="87"/>
      <c r="V16" s="87"/>
      <c r="W16" s="28"/>
      <c r="X16" s="65">
        <f t="shared" si="1"/>
        <v>0</v>
      </c>
      <c r="Y16" s="53">
        <f t="shared" si="5"/>
        <v>0</v>
      </c>
      <c r="Z16" s="108"/>
      <c r="AA16" s="92"/>
      <c r="AB16" s="92"/>
      <c r="AC16" s="115"/>
      <c r="AD16" s="65">
        <f t="shared" si="6"/>
        <v>0</v>
      </c>
      <c r="AE16" s="53">
        <f t="shared" si="7"/>
        <v>0</v>
      </c>
      <c r="AF16" s="110"/>
      <c r="AG16" s="92"/>
      <c r="AH16" s="92"/>
      <c r="AI16" s="115"/>
      <c r="AJ16" s="65">
        <f t="shared" si="8"/>
        <v>0</v>
      </c>
      <c r="AK16" s="53">
        <f t="shared" si="9"/>
        <v>0</v>
      </c>
      <c r="AL16" s="81"/>
      <c r="AM16" s="28"/>
      <c r="AN16" s="65">
        <f t="shared" si="10"/>
        <v>0</v>
      </c>
      <c r="AO16" s="53">
        <f t="shared" si="2"/>
        <v>0</v>
      </c>
      <c r="AP16" s="20">
        <f t="shared" si="11"/>
        <v>0</v>
      </c>
      <c r="AQ16" s="66"/>
    </row>
    <row r="17" spans="1:43" ht="13.2" x14ac:dyDescent="0.25">
      <c r="A17" s="4">
        <v>12</v>
      </c>
      <c r="B17" s="69"/>
      <c r="C17" s="70"/>
      <c r="D17" s="71"/>
      <c r="E17" s="38"/>
      <c r="F17" s="38"/>
      <c r="G17" s="14"/>
      <c r="H17" s="62">
        <f t="shared" si="3"/>
        <v>0</v>
      </c>
      <c r="I17" s="13"/>
      <c r="J17" s="3"/>
      <c r="K17" s="63"/>
      <c r="L17" s="63"/>
      <c r="M17" s="3"/>
      <c r="N17" s="81"/>
      <c r="O17" s="64"/>
      <c r="P17" s="64"/>
      <c r="Q17" s="28"/>
      <c r="R17" s="65">
        <f t="shared" si="0"/>
        <v>0</v>
      </c>
      <c r="S17" s="53">
        <f t="shared" si="4"/>
        <v>0</v>
      </c>
      <c r="T17" s="81"/>
      <c r="U17" s="87"/>
      <c r="V17" s="87"/>
      <c r="W17" s="28"/>
      <c r="X17" s="65">
        <f t="shared" si="1"/>
        <v>0</v>
      </c>
      <c r="Y17" s="53">
        <f t="shared" si="5"/>
        <v>0</v>
      </c>
      <c r="Z17" s="108"/>
      <c r="AA17" s="92"/>
      <c r="AB17" s="92"/>
      <c r="AC17" s="115"/>
      <c r="AD17" s="65">
        <f t="shared" si="6"/>
        <v>0</v>
      </c>
      <c r="AE17" s="53">
        <f t="shared" si="7"/>
        <v>0</v>
      </c>
      <c r="AF17" s="110"/>
      <c r="AG17" s="92"/>
      <c r="AH17" s="92"/>
      <c r="AI17" s="115"/>
      <c r="AJ17" s="65">
        <f t="shared" si="8"/>
        <v>0</v>
      </c>
      <c r="AK17" s="53">
        <f t="shared" si="9"/>
        <v>0</v>
      </c>
      <c r="AL17" s="81"/>
      <c r="AM17" s="28"/>
      <c r="AN17" s="65">
        <f t="shared" si="10"/>
        <v>0</v>
      </c>
      <c r="AO17" s="53">
        <f t="shared" si="2"/>
        <v>0</v>
      </c>
      <c r="AP17" s="20">
        <f t="shared" si="11"/>
        <v>0</v>
      </c>
      <c r="AQ17" s="66"/>
    </row>
    <row r="18" spans="1:43" ht="13.2" x14ac:dyDescent="0.25">
      <c r="A18" s="4">
        <v>13</v>
      </c>
      <c r="B18" s="69"/>
      <c r="C18" s="70"/>
      <c r="D18" s="71"/>
      <c r="E18" s="38"/>
      <c r="F18" s="38"/>
      <c r="G18" s="14"/>
      <c r="H18" s="62">
        <f t="shared" si="3"/>
        <v>0</v>
      </c>
      <c r="I18" s="13"/>
      <c r="J18" s="3"/>
      <c r="K18" s="63"/>
      <c r="L18" s="63"/>
      <c r="M18" s="3"/>
      <c r="N18" s="81"/>
      <c r="O18" s="64"/>
      <c r="P18" s="64"/>
      <c r="Q18" s="28"/>
      <c r="R18" s="65">
        <f t="shared" si="0"/>
        <v>0</v>
      </c>
      <c r="S18" s="53">
        <f t="shared" si="4"/>
        <v>0</v>
      </c>
      <c r="T18" s="81"/>
      <c r="U18" s="87"/>
      <c r="V18" s="87"/>
      <c r="W18" s="28"/>
      <c r="X18" s="65">
        <f t="shared" si="1"/>
        <v>0</v>
      </c>
      <c r="Y18" s="53">
        <f t="shared" si="5"/>
        <v>0</v>
      </c>
      <c r="Z18" s="108"/>
      <c r="AA18" s="92"/>
      <c r="AB18" s="92"/>
      <c r="AC18" s="115"/>
      <c r="AD18" s="65">
        <f t="shared" si="6"/>
        <v>0</v>
      </c>
      <c r="AE18" s="53">
        <f t="shared" si="7"/>
        <v>0</v>
      </c>
      <c r="AF18" s="110"/>
      <c r="AG18" s="92"/>
      <c r="AH18" s="92"/>
      <c r="AI18" s="115"/>
      <c r="AJ18" s="65">
        <f t="shared" si="8"/>
        <v>0</v>
      </c>
      <c r="AK18" s="53">
        <f t="shared" si="9"/>
        <v>0</v>
      </c>
      <c r="AL18" s="81"/>
      <c r="AM18" s="28"/>
      <c r="AN18" s="65">
        <f t="shared" si="10"/>
        <v>0</v>
      </c>
      <c r="AO18" s="53">
        <f t="shared" si="2"/>
        <v>0</v>
      </c>
      <c r="AP18" s="20">
        <f t="shared" si="11"/>
        <v>0</v>
      </c>
      <c r="AQ18" s="66"/>
    </row>
    <row r="19" spans="1:43" ht="13.2" x14ac:dyDescent="0.25">
      <c r="A19" s="4">
        <v>14</v>
      </c>
      <c r="B19" s="69"/>
      <c r="C19" s="70"/>
      <c r="D19" s="71"/>
      <c r="E19" s="38"/>
      <c r="F19" s="38"/>
      <c r="G19" s="14"/>
      <c r="H19" s="62">
        <f t="shared" si="3"/>
        <v>0</v>
      </c>
      <c r="I19" s="13"/>
      <c r="J19" s="3"/>
      <c r="K19" s="63"/>
      <c r="L19" s="63"/>
      <c r="M19" s="3"/>
      <c r="N19" s="81"/>
      <c r="O19" s="64"/>
      <c r="P19" s="64"/>
      <c r="Q19" s="28"/>
      <c r="R19" s="65">
        <f t="shared" si="0"/>
        <v>0</v>
      </c>
      <c r="S19" s="53">
        <f t="shared" si="4"/>
        <v>0</v>
      </c>
      <c r="T19" s="81"/>
      <c r="U19" s="87"/>
      <c r="V19" s="87"/>
      <c r="W19" s="28"/>
      <c r="X19" s="65">
        <f t="shared" si="1"/>
        <v>0</v>
      </c>
      <c r="Y19" s="53">
        <f t="shared" si="5"/>
        <v>0</v>
      </c>
      <c r="Z19" s="108"/>
      <c r="AA19" s="92"/>
      <c r="AB19" s="92"/>
      <c r="AC19" s="115"/>
      <c r="AD19" s="65">
        <f t="shared" si="6"/>
        <v>0</v>
      </c>
      <c r="AE19" s="53">
        <f t="shared" si="7"/>
        <v>0</v>
      </c>
      <c r="AF19" s="110"/>
      <c r="AG19" s="92"/>
      <c r="AH19" s="92"/>
      <c r="AI19" s="115"/>
      <c r="AJ19" s="65">
        <f t="shared" si="8"/>
        <v>0</v>
      </c>
      <c r="AK19" s="53">
        <f t="shared" si="9"/>
        <v>0</v>
      </c>
      <c r="AL19" s="81"/>
      <c r="AM19" s="28"/>
      <c r="AN19" s="65">
        <f t="shared" si="10"/>
        <v>0</v>
      </c>
      <c r="AO19" s="53">
        <f t="shared" si="2"/>
        <v>0</v>
      </c>
      <c r="AP19" s="20">
        <f t="shared" si="11"/>
        <v>0</v>
      </c>
      <c r="AQ19" s="66"/>
    </row>
    <row r="20" spans="1:43" ht="13.2" x14ac:dyDescent="0.25">
      <c r="A20" s="4">
        <v>15</v>
      </c>
      <c r="B20" s="69"/>
      <c r="C20" s="70"/>
      <c r="D20" s="71"/>
      <c r="E20" s="38"/>
      <c r="F20" s="38"/>
      <c r="G20" s="14"/>
      <c r="H20" s="62">
        <f t="shared" si="3"/>
        <v>0</v>
      </c>
      <c r="I20" s="13"/>
      <c r="J20" s="3"/>
      <c r="K20" s="63"/>
      <c r="L20" s="63"/>
      <c r="M20" s="3"/>
      <c r="N20" s="81"/>
      <c r="O20" s="64"/>
      <c r="P20" s="64"/>
      <c r="Q20" s="28"/>
      <c r="R20" s="65">
        <f t="shared" si="0"/>
        <v>0</v>
      </c>
      <c r="S20" s="53">
        <f t="shared" si="4"/>
        <v>0</v>
      </c>
      <c r="T20" s="81"/>
      <c r="U20" s="87"/>
      <c r="V20" s="87"/>
      <c r="W20" s="28"/>
      <c r="X20" s="65">
        <f t="shared" si="1"/>
        <v>0</v>
      </c>
      <c r="Y20" s="53">
        <f t="shared" si="5"/>
        <v>0</v>
      </c>
      <c r="Z20" s="108"/>
      <c r="AA20" s="92"/>
      <c r="AB20" s="92"/>
      <c r="AC20" s="115"/>
      <c r="AD20" s="65">
        <f t="shared" si="6"/>
        <v>0</v>
      </c>
      <c r="AE20" s="53">
        <f t="shared" si="7"/>
        <v>0</v>
      </c>
      <c r="AF20" s="110"/>
      <c r="AG20" s="92"/>
      <c r="AH20" s="92"/>
      <c r="AI20" s="115"/>
      <c r="AJ20" s="65">
        <f t="shared" si="8"/>
        <v>0</v>
      </c>
      <c r="AK20" s="53">
        <f t="shared" si="9"/>
        <v>0</v>
      </c>
      <c r="AL20" s="81"/>
      <c r="AM20" s="28"/>
      <c r="AN20" s="65">
        <f t="shared" si="10"/>
        <v>0</v>
      </c>
      <c r="AO20" s="53">
        <f t="shared" si="2"/>
        <v>0</v>
      </c>
      <c r="AP20" s="20">
        <f t="shared" si="11"/>
        <v>0</v>
      </c>
      <c r="AQ20" s="66"/>
    </row>
    <row r="21" spans="1:43" ht="13.2" x14ac:dyDescent="0.25">
      <c r="A21" s="4">
        <v>16</v>
      </c>
      <c r="B21" s="69"/>
      <c r="C21" s="70"/>
      <c r="D21" s="71"/>
      <c r="E21" s="38"/>
      <c r="F21" s="38"/>
      <c r="G21" s="14"/>
      <c r="H21" s="62">
        <f t="shared" si="3"/>
        <v>0</v>
      </c>
      <c r="I21" s="13"/>
      <c r="J21" s="3"/>
      <c r="K21" s="63"/>
      <c r="L21" s="63"/>
      <c r="M21" s="3"/>
      <c r="N21" s="81"/>
      <c r="O21" s="64"/>
      <c r="P21" s="64"/>
      <c r="Q21" s="28"/>
      <c r="R21" s="65">
        <f t="shared" si="0"/>
        <v>0</v>
      </c>
      <c r="S21" s="53">
        <f t="shared" si="4"/>
        <v>0</v>
      </c>
      <c r="T21" s="81"/>
      <c r="U21" s="87"/>
      <c r="V21" s="87"/>
      <c r="W21" s="28"/>
      <c r="X21" s="65">
        <f t="shared" si="1"/>
        <v>0</v>
      </c>
      <c r="Y21" s="53">
        <f t="shared" si="5"/>
        <v>0</v>
      </c>
      <c r="Z21" s="108"/>
      <c r="AA21" s="92"/>
      <c r="AB21" s="92"/>
      <c r="AC21" s="115"/>
      <c r="AD21" s="65">
        <f t="shared" si="6"/>
        <v>0</v>
      </c>
      <c r="AE21" s="53">
        <f t="shared" si="7"/>
        <v>0</v>
      </c>
      <c r="AF21" s="110"/>
      <c r="AG21" s="92"/>
      <c r="AH21" s="92"/>
      <c r="AI21" s="115"/>
      <c r="AJ21" s="65">
        <f t="shared" si="8"/>
        <v>0</v>
      </c>
      <c r="AK21" s="53">
        <f t="shared" si="9"/>
        <v>0</v>
      </c>
      <c r="AL21" s="81"/>
      <c r="AM21" s="28"/>
      <c r="AN21" s="65">
        <f t="shared" si="10"/>
        <v>0</v>
      </c>
      <c r="AO21" s="53">
        <f t="shared" si="2"/>
        <v>0</v>
      </c>
      <c r="AP21" s="20">
        <f t="shared" si="11"/>
        <v>0</v>
      </c>
      <c r="AQ21" s="66"/>
    </row>
    <row r="22" spans="1:43" ht="13.2" x14ac:dyDescent="0.25">
      <c r="A22" s="4">
        <v>17</v>
      </c>
      <c r="B22" s="69"/>
      <c r="C22" s="70"/>
      <c r="D22" s="71"/>
      <c r="E22" s="38"/>
      <c r="F22" s="38"/>
      <c r="G22" s="14"/>
      <c r="H22" s="62">
        <f t="shared" si="3"/>
        <v>0</v>
      </c>
      <c r="I22" s="13"/>
      <c r="J22" s="3"/>
      <c r="K22" s="63"/>
      <c r="L22" s="63"/>
      <c r="M22" s="3"/>
      <c r="N22" s="81"/>
      <c r="O22" s="64"/>
      <c r="P22" s="64"/>
      <c r="Q22" s="28"/>
      <c r="R22" s="65">
        <f t="shared" si="0"/>
        <v>0</v>
      </c>
      <c r="S22" s="53">
        <f t="shared" si="4"/>
        <v>0</v>
      </c>
      <c r="T22" s="81"/>
      <c r="U22" s="87"/>
      <c r="V22" s="87"/>
      <c r="W22" s="28"/>
      <c r="X22" s="65">
        <f t="shared" si="1"/>
        <v>0</v>
      </c>
      <c r="Y22" s="53">
        <f t="shared" si="5"/>
        <v>0</v>
      </c>
      <c r="Z22" s="108"/>
      <c r="AA22" s="92"/>
      <c r="AB22" s="92"/>
      <c r="AC22" s="115"/>
      <c r="AD22" s="65">
        <f t="shared" si="6"/>
        <v>0</v>
      </c>
      <c r="AE22" s="53">
        <f t="shared" si="7"/>
        <v>0</v>
      </c>
      <c r="AF22" s="110"/>
      <c r="AG22" s="92"/>
      <c r="AH22" s="92"/>
      <c r="AI22" s="115"/>
      <c r="AJ22" s="65">
        <f t="shared" si="8"/>
        <v>0</v>
      </c>
      <c r="AK22" s="53">
        <f t="shared" si="9"/>
        <v>0</v>
      </c>
      <c r="AL22" s="81"/>
      <c r="AM22" s="28"/>
      <c r="AN22" s="65">
        <f t="shared" si="10"/>
        <v>0</v>
      </c>
      <c r="AO22" s="53">
        <f t="shared" si="2"/>
        <v>0</v>
      </c>
      <c r="AP22" s="20">
        <f t="shared" si="11"/>
        <v>0</v>
      </c>
      <c r="AQ22" s="66"/>
    </row>
    <row r="23" spans="1:43" ht="13.2" x14ac:dyDescent="0.25">
      <c r="A23" s="4">
        <v>18</v>
      </c>
      <c r="B23" s="69"/>
      <c r="C23" s="70"/>
      <c r="D23" s="71"/>
      <c r="E23" s="38"/>
      <c r="F23" s="38"/>
      <c r="G23" s="14"/>
      <c r="H23" s="62">
        <f t="shared" si="3"/>
        <v>0</v>
      </c>
      <c r="I23" s="13"/>
      <c r="J23" s="3"/>
      <c r="K23" s="63"/>
      <c r="L23" s="63"/>
      <c r="M23" s="3"/>
      <c r="N23" s="81"/>
      <c r="O23" s="64"/>
      <c r="P23" s="64"/>
      <c r="Q23" s="28"/>
      <c r="R23" s="65">
        <f t="shared" si="0"/>
        <v>0</v>
      </c>
      <c r="S23" s="53">
        <f t="shared" si="4"/>
        <v>0</v>
      </c>
      <c r="T23" s="81"/>
      <c r="U23" s="87"/>
      <c r="V23" s="87"/>
      <c r="W23" s="28"/>
      <c r="X23" s="65">
        <f t="shared" si="1"/>
        <v>0</v>
      </c>
      <c r="Y23" s="53">
        <f t="shared" si="5"/>
        <v>0</v>
      </c>
      <c r="Z23" s="108"/>
      <c r="AA23" s="92"/>
      <c r="AB23" s="92"/>
      <c r="AC23" s="115"/>
      <c r="AD23" s="65">
        <f t="shared" si="6"/>
        <v>0</v>
      </c>
      <c r="AE23" s="53">
        <f t="shared" si="7"/>
        <v>0</v>
      </c>
      <c r="AF23" s="110"/>
      <c r="AG23" s="92"/>
      <c r="AH23" s="92"/>
      <c r="AI23" s="115"/>
      <c r="AJ23" s="65">
        <f t="shared" si="8"/>
        <v>0</v>
      </c>
      <c r="AK23" s="53">
        <f t="shared" si="9"/>
        <v>0</v>
      </c>
      <c r="AL23" s="81"/>
      <c r="AM23" s="28"/>
      <c r="AN23" s="65">
        <f t="shared" si="10"/>
        <v>0</v>
      </c>
      <c r="AO23" s="53">
        <f t="shared" si="2"/>
        <v>0</v>
      </c>
      <c r="AP23" s="20">
        <f t="shared" si="11"/>
        <v>0</v>
      </c>
      <c r="AQ23" s="66"/>
    </row>
    <row r="24" spans="1:43" ht="13.2" x14ac:dyDescent="0.25">
      <c r="A24" s="4">
        <v>19</v>
      </c>
      <c r="B24" s="69"/>
      <c r="C24" s="70"/>
      <c r="D24" s="71"/>
      <c r="E24" s="38"/>
      <c r="F24" s="38"/>
      <c r="G24" s="14"/>
      <c r="H24" s="62">
        <f t="shared" si="3"/>
        <v>0</v>
      </c>
      <c r="I24" s="13"/>
      <c r="J24" s="3"/>
      <c r="K24" s="63"/>
      <c r="L24" s="63"/>
      <c r="M24" s="3"/>
      <c r="N24" s="81"/>
      <c r="O24" s="64"/>
      <c r="P24" s="64"/>
      <c r="Q24" s="28"/>
      <c r="R24" s="65">
        <f t="shared" si="0"/>
        <v>0</v>
      </c>
      <c r="S24" s="53">
        <f t="shared" si="4"/>
        <v>0</v>
      </c>
      <c r="T24" s="81"/>
      <c r="U24" s="87"/>
      <c r="V24" s="87"/>
      <c r="W24" s="28"/>
      <c r="X24" s="65">
        <f t="shared" si="1"/>
        <v>0</v>
      </c>
      <c r="Y24" s="53">
        <f t="shared" si="5"/>
        <v>0</v>
      </c>
      <c r="Z24" s="108"/>
      <c r="AA24" s="92"/>
      <c r="AB24" s="92"/>
      <c r="AC24" s="115"/>
      <c r="AD24" s="65">
        <f t="shared" si="6"/>
        <v>0</v>
      </c>
      <c r="AE24" s="53">
        <f t="shared" si="7"/>
        <v>0</v>
      </c>
      <c r="AF24" s="110"/>
      <c r="AG24" s="92"/>
      <c r="AH24" s="92"/>
      <c r="AI24" s="115"/>
      <c r="AJ24" s="65">
        <f t="shared" si="8"/>
        <v>0</v>
      </c>
      <c r="AK24" s="53">
        <f t="shared" si="9"/>
        <v>0</v>
      </c>
      <c r="AL24" s="81"/>
      <c r="AM24" s="28"/>
      <c r="AN24" s="65">
        <f t="shared" si="10"/>
        <v>0</v>
      </c>
      <c r="AO24" s="53">
        <f t="shared" si="2"/>
        <v>0</v>
      </c>
      <c r="AP24" s="20">
        <f t="shared" si="11"/>
        <v>0</v>
      </c>
      <c r="AQ24" s="66"/>
    </row>
    <row r="25" spans="1:43" ht="13.8" thickBot="1" x14ac:dyDescent="0.3">
      <c r="A25" s="4">
        <v>20</v>
      </c>
      <c r="B25" s="69"/>
      <c r="C25" s="70"/>
      <c r="D25" s="71"/>
      <c r="E25" s="38"/>
      <c r="F25" s="38"/>
      <c r="G25" s="14"/>
      <c r="H25" s="62">
        <f t="shared" si="3"/>
        <v>0</v>
      </c>
      <c r="I25" s="13"/>
      <c r="J25" s="3"/>
      <c r="K25" s="63"/>
      <c r="L25" s="63"/>
      <c r="M25" s="3"/>
      <c r="N25" s="81"/>
      <c r="O25" s="64"/>
      <c r="P25" s="64"/>
      <c r="Q25" s="28"/>
      <c r="R25" s="65">
        <f t="shared" si="0"/>
        <v>0</v>
      </c>
      <c r="S25" s="53">
        <f t="shared" si="4"/>
        <v>0</v>
      </c>
      <c r="T25" s="81"/>
      <c r="U25" s="87"/>
      <c r="V25" s="87"/>
      <c r="W25" s="28"/>
      <c r="X25" s="65">
        <f t="shared" si="1"/>
        <v>0</v>
      </c>
      <c r="Y25" s="53">
        <f t="shared" si="5"/>
        <v>0</v>
      </c>
      <c r="Z25" s="108"/>
      <c r="AA25" s="92"/>
      <c r="AB25" s="92"/>
      <c r="AC25" s="115"/>
      <c r="AD25" s="65">
        <f t="shared" si="6"/>
        <v>0</v>
      </c>
      <c r="AE25" s="53">
        <f t="shared" si="7"/>
        <v>0</v>
      </c>
      <c r="AF25" s="110"/>
      <c r="AG25" s="92"/>
      <c r="AH25" s="92"/>
      <c r="AI25" s="115"/>
      <c r="AJ25" s="65">
        <f t="shared" si="8"/>
        <v>0</v>
      </c>
      <c r="AK25" s="53">
        <f t="shared" si="9"/>
        <v>0</v>
      </c>
      <c r="AL25" s="81"/>
      <c r="AM25" s="28"/>
      <c r="AN25" s="65">
        <f t="shared" si="10"/>
        <v>0</v>
      </c>
      <c r="AO25" s="53">
        <f t="shared" si="2"/>
        <v>0</v>
      </c>
      <c r="AP25" s="20">
        <f t="shared" si="11"/>
        <v>0</v>
      </c>
      <c r="AQ25" s="66"/>
    </row>
    <row r="26" spans="1:43" ht="13.8" thickBot="1" x14ac:dyDescent="0.3">
      <c r="A26" s="15" t="s">
        <v>32</v>
      </c>
      <c r="B26" s="15"/>
      <c r="C26" s="16">
        <f>SUM(C6:C25)</f>
        <v>0</v>
      </c>
      <c r="D26" s="17"/>
      <c r="E26" s="18"/>
      <c r="F26" s="19"/>
      <c r="G26" s="33">
        <f>SUM(G6:G25)</f>
        <v>0</v>
      </c>
      <c r="H26" s="56">
        <f>SUM(H6:H25)</f>
        <v>0</v>
      </c>
      <c r="I26" s="26"/>
      <c r="J26" s="26"/>
      <c r="K26" s="48"/>
      <c r="L26" s="48"/>
      <c r="M26" s="26"/>
      <c r="N26" s="18"/>
      <c r="O26" s="48"/>
      <c r="P26" s="48"/>
      <c r="Q26" s="26"/>
      <c r="R26" s="48"/>
      <c r="S26" s="54">
        <f>SUM(S6:S25)</f>
        <v>0</v>
      </c>
      <c r="T26" s="18"/>
      <c r="U26" s="48"/>
      <c r="V26" s="48"/>
      <c r="W26" s="26"/>
      <c r="X26" s="48"/>
      <c r="Y26" s="54">
        <f>SUM(Y6:Y25)</f>
        <v>0</v>
      </c>
      <c r="Z26" s="26"/>
      <c r="AA26" s="76"/>
      <c r="AB26" s="76"/>
      <c r="AC26" s="26"/>
      <c r="AD26" s="48"/>
      <c r="AE26" s="54">
        <f>SUM(AE6:AE25)</f>
        <v>0</v>
      </c>
      <c r="AF26" s="26"/>
      <c r="AG26" s="76"/>
      <c r="AH26" s="76"/>
      <c r="AI26" s="26"/>
      <c r="AJ26" s="48"/>
      <c r="AK26" s="54">
        <f>SUM(AK6:AK25)</f>
        <v>0</v>
      </c>
      <c r="AL26" s="18"/>
      <c r="AM26" s="26"/>
      <c r="AN26" s="48"/>
      <c r="AO26" s="54">
        <f>SUM(AO6:AO25)</f>
        <v>0</v>
      </c>
      <c r="AP26" s="26">
        <f>SUM(AP6:AP25)</f>
        <v>0</v>
      </c>
      <c r="AQ26" s="20"/>
    </row>
    <row r="27" spans="1:43" ht="13.2" x14ac:dyDescent="0.25">
      <c r="A27" s="34"/>
      <c r="B27" s="34"/>
      <c r="C27" s="35"/>
      <c r="D27" s="36"/>
      <c r="E27" s="20"/>
      <c r="F27" s="20"/>
      <c r="G27" s="20"/>
      <c r="H27" s="49"/>
      <c r="I27" s="20"/>
      <c r="J27" s="20"/>
      <c r="K27" s="49"/>
      <c r="L27" s="49"/>
      <c r="M27" s="20"/>
      <c r="N27" s="20"/>
      <c r="O27" s="49"/>
      <c r="P27" s="49"/>
      <c r="Q27" s="20"/>
      <c r="R27" s="49"/>
      <c r="S27" s="49"/>
      <c r="T27" s="20"/>
      <c r="U27" s="49"/>
      <c r="V27" s="49"/>
      <c r="AD27" s="74"/>
      <c r="AE27" s="74"/>
      <c r="AJ27" s="74"/>
      <c r="AK27" s="74"/>
      <c r="AN27" s="74"/>
      <c r="AO27" s="74"/>
    </row>
    <row r="28" spans="1:43" ht="15.75" customHeight="1" thickBot="1" x14ac:dyDescent="0.3">
      <c r="A28" s="125" t="s">
        <v>33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55"/>
      <c r="S28" s="55"/>
      <c r="T28" s="37"/>
      <c r="U28" s="55"/>
      <c r="V28" s="55"/>
      <c r="W28" s="37"/>
      <c r="X28" s="55"/>
      <c r="Y28" s="55"/>
      <c r="Z28" s="37"/>
      <c r="AA28" s="77"/>
      <c r="AB28" s="77"/>
      <c r="AD28" s="74"/>
      <c r="AE28" s="74"/>
      <c r="AJ28" s="74"/>
      <c r="AK28" s="74"/>
      <c r="AN28" s="74"/>
      <c r="AO28" s="74"/>
    </row>
    <row r="29" spans="1:43" ht="27" customHeight="1" x14ac:dyDescent="0.25">
      <c r="A29" s="129" t="s">
        <v>1</v>
      </c>
      <c r="B29" s="129" t="s">
        <v>3</v>
      </c>
      <c r="C29" s="129" t="s">
        <v>34</v>
      </c>
      <c r="D29" s="133" t="s">
        <v>5</v>
      </c>
      <c r="E29" s="131" t="s">
        <v>6</v>
      </c>
      <c r="F29" s="133" t="s">
        <v>7</v>
      </c>
      <c r="G29" s="127" t="s">
        <v>35</v>
      </c>
      <c r="H29" s="147" t="s">
        <v>36</v>
      </c>
      <c r="I29" s="131" t="s">
        <v>37</v>
      </c>
      <c r="J29" s="129"/>
      <c r="K29" s="129"/>
      <c r="L29" s="133"/>
      <c r="M29" s="131" t="s">
        <v>38</v>
      </c>
      <c r="N29" s="129"/>
      <c r="O29" s="129"/>
      <c r="P29" s="133"/>
      <c r="Q29" s="131" t="s">
        <v>39</v>
      </c>
      <c r="R29" s="129"/>
      <c r="S29" s="129"/>
      <c r="T29" s="129"/>
      <c r="U29" s="129"/>
      <c r="V29" s="133"/>
      <c r="W29" s="131" t="s">
        <v>40</v>
      </c>
      <c r="X29" s="129"/>
      <c r="Y29" s="129"/>
      <c r="Z29" s="129"/>
      <c r="AA29" s="129"/>
      <c r="AB29" s="133"/>
      <c r="AC29" s="131" t="s">
        <v>41</v>
      </c>
      <c r="AD29" s="129"/>
      <c r="AE29" s="129"/>
      <c r="AF29" s="129"/>
      <c r="AG29" s="129"/>
      <c r="AH29" s="133"/>
      <c r="AI29" s="131" t="s">
        <v>42</v>
      </c>
    </row>
    <row r="30" spans="1:43" ht="48.75" customHeight="1" thickBot="1" x14ac:dyDescent="0.3">
      <c r="A30" s="130"/>
      <c r="B30" s="130"/>
      <c r="C30" s="130"/>
      <c r="D30" s="134"/>
      <c r="E30" s="132"/>
      <c r="F30" s="134"/>
      <c r="G30" s="128"/>
      <c r="H30" s="148"/>
      <c r="I30" s="46" t="s">
        <v>20</v>
      </c>
      <c r="J30" s="45" t="s">
        <v>43</v>
      </c>
      <c r="K30" s="47" t="s">
        <v>44</v>
      </c>
      <c r="L30" s="50" t="s">
        <v>45</v>
      </c>
      <c r="M30" s="46" t="s">
        <v>20</v>
      </c>
      <c r="N30" s="45" t="s">
        <v>43</v>
      </c>
      <c r="O30" s="47" t="s">
        <v>46</v>
      </c>
      <c r="P30" s="50" t="s">
        <v>47</v>
      </c>
      <c r="Q30" s="46" t="s">
        <v>20</v>
      </c>
      <c r="R30" s="47"/>
      <c r="S30" s="47"/>
      <c r="T30" s="45" t="s">
        <v>43</v>
      </c>
      <c r="U30" s="47" t="s">
        <v>48</v>
      </c>
      <c r="V30" s="50" t="s">
        <v>49</v>
      </c>
      <c r="W30" s="46" t="s">
        <v>20</v>
      </c>
      <c r="X30" s="47"/>
      <c r="Y30" s="47"/>
      <c r="Z30" s="73" t="s">
        <v>43</v>
      </c>
      <c r="AA30" s="47" t="s">
        <v>50</v>
      </c>
      <c r="AB30" s="50" t="s">
        <v>51</v>
      </c>
      <c r="AC30" s="45" t="s">
        <v>20</v>
      </c>
      <c r="AD30" s="75"/>
      <c r="AE30" s="75"/>
      <c r="AF30" s="61" t="s">
        <v>43</v>
      </c>
      <c r="AG30" s="47" t="s">
        <v>52</v>
      </c>
      <c r="AH30" s="50" t="s">
        <v>53</v>
      </c>
      <c r="AI30" s="132"/>
      <c r="AJ30" s="74"/>
      <c r="AK30" s="74"/>
    </row>
    <row r="31" spans="1:43" ht="15.75" customHeight="1" x14ac:dyDescent="0.25">
      <c r="A31" s="4">
        <v>1</v>
      </c>
      <c r="B31" s="69"/>
      <c r="C31" s="70"/>
      <c r="D31" s="71"/>
      <c r="E31" s="40"/>
      <c r="F31" s="41"/>
      <c r="G31" s="29"/>
      <c r="H31" s="62">
        <f>IF(AND(ISNUMBER(I31),ISNUMBER(J31)),$C31*G31*(I31-E31),
IF(AND(ISNUMBER(M31),ISNUMBER(N31)),$C31*G31*(M31-E31),
IF(AND(ISNUMBER(Q31),ISNUMBER(T31)),$C31*G31*(Q31-E31),
IF(AND(ISNUMBER(W31),ISNUMBER(Z31)),$C31*G31*(W31-E31),
IF(AND(ISNUMBER(AC31),ISNUMBER(AF31)),$C31*G31*(AC31-E31),
$C31*G31*(F31-E31+1))))))</f>
        <v>0</v>
      </c>
      <c r="I31" s="27"/>
      <c r="J31" s="28"/>
      <c r="K31" s="65">
        <f t="shared" ref="K31:K40" si="12">$G31*(1+J31)</f>
        <v>0</v>
      </c>
      <c r="L31" s="53">
        <f>IF(AND(ISNUMBER(I31),ISNUMBER(J31),ISNUMBER(M31),ISNUMBER(N31)),$C31*K31*(M31-I31),
IF(AND(ISNUMBER(I31),ISNUMBER(J31),ISNUMBER(Q31),ISNUMBER(T31)),$C31*K31*(Q31-I31),
IF(AND(ISNUMBER(I31),ISNUMBER(J31),ISNUMBER(W31),ISNUMBER(Z31)),$C31*K31*(W31-I31),
IF(AND(ISNUMBER(I31),ISNUMBER(J31),ISNUMBER(AC31),ISNUMBER(AF31)),$C31*K31*(AC31-I31),
IF(AND(ISNUMBER(I31),ISNUMBER(J31)),$C31*K31*($F31-I31+1),
0)))))</f>
        <v>0</v>
      </c>
      <c r="M31" s="27"/>
      <c r="N31" s="30"/>
      <c r="O31" s="52">
        <f t="shared" ref="O31:O40" si="13">$K31*(1+N31)</f>
        <v>0</v>
      </c>
      <c r="P31" s="53">
        <f>IF(AND(ISNUMBER(M31),ISNUMBER(N31),ISNUMBER(Q31),ISNUMBER(T31)),$C31*O31*(Q31-M31),
IF(AND(ISNUMBER(M31),ISNUMBER(N31),ISNUMBER(W31),ISNUMBER(Z31)),$C31*O31*(W31-M31),
IF(AND(ISNUMBER(M31),ISNUMBER(N31),ISNUMBER(AC31),ISNUMBER(AF31)),$C31*O31*(AC31-M31),
IF(AND(ISNUMBER(M31),ISNUMBER(N31)),$C31*O31*($F31-M31+1),
0))))</f>
        <v>0</v>
      </c>
      <c r="Q31" s="94"/>
      <c r="R31" s="83"/>
      <c r="S31" s="83"/>
      <c r="T31" s="84"/>
      <c r="U31" s="85">
        <f>$O31*(1+T31)</f>
        <v>0</v>
      </c>
      <c r="V31" s="86">
        <f>IF(AND(ISNUMBER(Q31),ISNUMBER(T31),ISNUMBER(W31),ISNUMBER(Z31)),$C31*U31*(W31-Q31),
IF(AND(ISNUMBER(Q31),ISNUMBER(T31),ISNUMBER(AC31),ISNUMBER(AF31)),$C31*U31*(AC31-Q31),
IF(AND(ISNUMBER(Q31),ISNUMBER(T31)),$C31*U31*($F31-Q31+1),
0)))</f>
        <v>0</v>
      </c>
      <c r="W31" s="120"/>
      <c r="X31" s="85"/>
      <c r="Y31" s="85"/>
      <c r="Z31" s="114"/>
      <c r="AA31" s="91">
        <f>U31*(1+Z31)</f>
        <v>0</v>
      </c>
      <c r="AB31" s="86">
        <f>IF(AND(ISNUMBER(W31),ISNUMBER(Z31),ISNUMBER(AC31),ISNUMBER(AF31)),$C31*AA31*(AC31-W31),
IF(AND(ISNUMBER(W31),ISNUMBER(Z31)),$C31*AA31*($F31-W31+1),
0))</f>
        <v>0</v>
      </c>
      <c r="AC31" s="120"/>
      <c r="AD31" s="96"/>
      <c r="AE31" s="101"/>
      <c r="AF31" s="117"/>
      <c r="AG31" s="104">
        <f>AA31*(1+AF31)</f>
        <v>0</v>
      </c>
      <c r="AH31" s="86">
        <f>IF(AND(ISNUMBER(AC31),ISNUMBER(AF31)),$C31*AG31*(F31-AC31+1),
0)</f>
        <v>0</v>
      </c>
      <c r="AI31" s="20">
        <f>H31+L31+P31+V31+AB31+AH31</f>
        <v>0</v>
      </c>
      <c r="AJ31" s="78"/>
      <c r="AK31" s="74"/>
      <c r="AN31" s="74"/>
      <c r="AO31" s="74"/>
    </row>
    <row r="32" spans="1:43" ht="15.75" customHeight="1" x14ac:dyDescent="0.25">
      <c r="A32" s="4">
        <v>2</v>
      </c>
      <c r="B32" s="69"/>
      <c r="C32" s="70"/>
      <c r="D32" s="71"/>
      <c r="E32" s="38"/>
      <c r="F32" s="39"/>
      <c r="G32" s="29"/>
      <c r="H32" s="62">
        <f t="shared" ref="H32:H40" si="14">IF(AND(ISNUMBER(I32),ISNUMBER(J32)),$C32*G32*(I32-E32),
IF(AND(ISNUMBER(M32),ISNUMBER(N32)),$C32*G32*(M32-E32),
IF(AND(ISNUMBER(Q32),ISNUMBER(T32)),$C32*G32*(Q32-E32),
IF(AND(ISNUMBER(W32),ISNUMBER(Z32)),$C32*G32*(W32-E32),
IF(AND(ISNUMBER(AC32),ISNUMBER(AF32)),$C32*G32*(AC32-E32),
$C32*G32*(F32-E32+1))))))</f>
        <v>0</v>
      </c>
      <c r="I32" s="27"/>
      <c r="J32" s="28"/>
      <c r="K32" s="65">
        <f t="shared" si="12"/>
        <v>0</v>
      </c>
      <c r="L32" s="53">
        <f t="shared" ref="L32:L40" si="15">IF(AND(ISNUMBER(I32),ISNUMBER(J32),ISNUMBER(M32),ISNUMBER(N32)),$C32*K32*(M32-I32),
IF(AND(ISNUMBER(I32),ISNUMBER(J32),ISNUMBER(Q32),ISNUMBER(T32)),$C32*K32*(Q32-I32),
IF(AND(ISNUMBER(I32),ISNUMBER(J32),ISNUMBER(W32),ISNUMBER(Z32)),$C32*K32*(W32-I32),
IF(AND(ISNUMBER(I32),ISNUMBER(J32),ISNUMBER(AC32),ISNUMBER(AF32)),$C32*K32*(AC32-I32),
IF(AND(ISNUMBER(I32),ISNUMBER(J32)),$C32*K32*($F32-I32+1),
0)))))</f>
        <v>0</v>
      </c>
      <c r="M32" s="27"/>
      <c r="N32" s="31"/>
      <c r="O32" s="52">
        <f t="shared" si="13"/>
        <v>0</v>
      </c>
      <c r="P32" s="53">
        <f t="shared" ref="P32:P40" si="16">IF(AND(ISNUMBER(M32),ISNUMBER(N32),ISNUMBER(Q32),ISNUMBER(T32)),$C32*O32*(Q32-M32),
IF(AND(ISNUMBER(M32),ISNUMBER(N32),ISNUMBER(W32),ISNUMBER(Z32)),$C32*O32*(W32-M32),
IF(AND(ISNUMBER(M32),ISNUMBER(N32),ISNUMBER(AC32),ISNUMBER(AF32)),$C32*O32*(AC32-M32),
IF(AND(ISNUMBER(M32),ISNUMBER(N32)),$C32*O32*($F32-M32+1),
0))))</f>
        <v>0</v>
      </c>
      <c r="Q32" s="27"/>
      <c r="R32" s="87"/>
      <c r="S32" s="87"/>
      <c r="T32" s="28"/>
      <c r="U32" s="65">
        <f t="shared" ref="U32:U40" si="17">$O32*(1+T32)</f>
        <v>0</v>
      </c>
      <c r="V32" s="53">
        <f t="shared" ref="V32:V40" si="18">IF(AND(ISNUMBER(Q32),ISNUMBER(T32),ISNUMBER(W32),ISNUMBER(Z32)),$C32*U32*(W32-Q32),
IF(AND(ISNUMBER(Q32),ISNUMBER(T32),ISNUMBER(AC32),ISNUMBER(AF32)),$C32*U32*(AC32-Q32),
IF(AND(ISNUMBER(Q32),ISNUMBER(T32)),$C32*U32*($F32-Q32+1),
0)))</f>
        <v>0</v>
      </c>
      <c r="W32" s="121"/>
      <c r="X32" s="65"/>
      <c r="Y32" s="65"/>
      <c r="Z32" s="115"/>
      <c r="AA32" s="92">
        <f t="shared" ref="AA32:AA40" si="19">U32*(1+Z32)</f>
        <v>0</v>
      </c>
      <c r="AB32" s="53">
        <f t="shared" ref="AB32:AB40" si="20">IF(AND(ISNUMBER(W32),ISNUMBER(Z32),ISNUMBER(AC32),ISNUMBER(AF32)),$C32*AA32*(AC32-W32),
IF(AND(ISNUMBER(W32),ISNUMBER(Z32)),$C32*AA32*($F32-W32+1),
0))</f>
        <v>0</v>
      </c>
      <c r="AC32" s="121"/>
      <c r="AD32" s="97"/>
      <c r="AE32" s="102"/>
      <c r="AF32" s="118"/>
      <c r="AG32" s="105">
        <f t="shared" ref="AG32:AG40" si="21">AA32*(1+AF32)</f>
        <v>0</v>
      </c>
      <c r="AH32" s="53">
        <f t="shared" ref="AH32:AH40" si="22">IF(AND(ISNUMBER(AC32),ISNUMBER(AF32)),$C32*AG32*(F32-AC32+1),
0)</f>
        <v>0</v>
      </c>
      <c r="AI32" s="20">
        <f t="shared" ref="AI32:AI40" si="23">H32+L32+P32+V32+AB32+AH32</f>
        <v>0</v>
      </c>
      <c r="AJ32" s="74"/>
      <c r="AK32" s="74"/>
      <c r="AN32" s="74"/>
      <c r="AO32" s="74"/>
    </row>
    <row r="33" spans="1:41" ht="15.75" customHeight="1" x14ac:dyDescent="0.25">
      <c r="A33" s="4">
        <v>3</v>
      </c>
      <c r="B33" s="69"/>
      <c r="C33" s="70"/>
      <c r="D33" s="71"/>
      <c r="E33" s="38"/>
      <c r="F33" s="39"/>
      <c r="G33" s="29"/>
      <c r="H33" s="62">
        <f t="shared" si="14"/>
        <v>0</v>
      </c>
      <c r="I33" s="27"/>
      <c r="J33" s="28"/>
      <c r="K33" s="65">
        <f t="shared" si="12"/>
        <v>0</v>
      </c>
      <c r="L33" s="53">
        <f t="shared" si="15"/>
        <v>0</v>
      </c>
      <c r="M33" s="27"/>
      <c r="N33" s="31"/>
      <c r="O33" s="52">
        <f t="shared" si="13"/>
        <v>0</v>
      </c>
      <c r="P33" s="53">
        <f t="shared" si="16"/>
        <v>0</v>
      </c>
      <c r="Q33" s="27"/>
      <c r="R33" s="87"/>
      <c r="S33" s="87"/>
      <c r="T33" s="28"/>
      <c r="U33" s="65">
        <f t="shared" si="17"/>
        <v>0</v>
      </c>
      <c r="V33" s="53">
        <f t="shared" si="18"/>
        <v>0</v>
      </c>
      <c r="W33" s="121"/>
      <c r="X33" s="65"/>
      <c r="Y33" s="65"/>
      <c r="Z33" s="115"/>
      <c r="AA33" s="92">
        <f t="shared" si="19"/>
        <v>0</v>
      </c>
      <c r="AB33" s="53">
        <f t="shared" si="20"/>
        <v>0</v>
      </c>
      <c r="AC33" s="121"/>
      <c r="AD33" s="97"/>
      <c r="AE33" s="102"/>
      <c r="AF33" s="118"/>
      <c r="AG33" s="105">
        <f t="shared" si="21"/>
        <v>0</v>
      </c>
      <c r="AH33" s="53">
        <f t="shared" si="22"/>
        <v>0</v>
      </c>
      <c r="AI33" s="20">
        <f t="shared" si="23"/>
        <v>0</v>
      </c>
      <c r="AJ33" s="74"/>
      <c r="AK33" s="74"/>
      <c r="AN33" s="74"/>
      <c r="AO33" s="74"/>
    </row>
    <row r="34" spans="1:41" ht="15.75" customHeight="1" x14ac:dyDescent="0.25">
      <c r="A34" s="4">
        <v>4</v>
      </c>
      <c r="B34" s="69"/>
      <c r="C34" s="70"/>
      <c r="D34" s="71"/>
      <c r="E34" s="38"/>
      <c r="F34" s="39"/>
      <c r="G34" s="29"/>
      <c r="H34" s="62">
        <f t="shared" si="14"/>
        <v>0</v>
      </c>
      <c r="I34" s="27"/>
      <c r="J34" s="28"/>
      <c r="K34" s="65">
        <f t="shared" si="12"/>
        <v>0</v>
      </c>
      <c r="L34" s="53">
        <f t="shared" si="15"/>
        <v>0</v>
      </c>
      <c r="M34" s="27"/>
      <c r="N34" s="31"/>
      <c r="O34" s="52">
        <f t="shared" si="13"/>
        <v>0</v>
      </c>
      <c r="P34" s="53">
        <f t="shared" si="16"/>
        <v>0</v>
      </c>
      <c r="Q34" s="27"/>
      <c r="R34" s="87"/>
      <c r="S34" s="87"/>
      <c r="T34" s="28"/>
      <c r="U34" s="65">
        <f t="shared" si="17"/>
        <v>0</v>
      </c>
      <c r="V34" s="53">
        <f t="shared" si="18"/>
        <v>0</v>
      </c>
      <c r="W34" s="121"/>
      <c r="X34" s="65"/>
      <c r="Y34" s="65"/>
      <c r="Z34" s="115"/>
      <c r="AA34" s="92">
        <f t="shared" si="19"/>
        <v>0</v>
      </c>
      <c r="AB34" s="53">
        <f t="shared" si="20"/>
        <v>0</v>
      </c>
      <c r="AC34" s="121"/>
      <c r="AD34" s="97"/>
      <c r="AE34" s="102"/>
      <c r="AF34" s="118"/>
      <c r="AG34" s="105">
        <f t="shared" si="21"/>
        <v>0</v>
      </c>
      <c r="AH34" s="53">
        <f t="shared" si="22"/>
        <v>0</v>
      </c>
      <c r="AI34" s="20">
        <f t="shared" si="23"/>
        <v>0</v>
      </c>
      <c r="AJ34" s="74"/>
      <c r="AK34" s="74"/>
      <c r="AN34" s="74"/>
      <c r="AO34" s="74"/>
    </row>
    <row r="35" spans="1:41" ht="15.75" customHeight="1" x14ac:dyDescent="0.25">
      <c r="A35" s="4">
        <v>5</v>
      </c>
      <c r="B35" s="69"/>
      <c r="C35" s="70"/>
      <c r="D35" s="71"/>
      <c r="E35" s="38"/>
      <c r="F35" s="39"/>
      <c r="G35" s="29"/>
      <c r="H35" s="62">
        <f t="shared" si="14"/>
        <v>0</v>
      </c>
      <c r="I35" s="27"/>
      <c r="J35" s="28"/>
      <c r="K35" s="65">
        <f t="shared" si="12"/>
        <v>0</v>
      </c>
      <c r="L35" s="53">
        <f t="shared" si="15"/>
        <v>0</v>
      </c>
      <c r="M35" s="27"/>
      <c r="N35" s="31"/>
      <c r="O35" s="52">
        <f t="shared" si="13"/>
        <v>0</v>
      </c>
      <c r="P35" s="53">
        <f t="shared" si="16"/>
        <v>0</v>
      </c>
      <c r="Q35" s="27"/>
      <c r="R35" s="87"/>
      <c r="S35" s="87"/>
      <c r="T35" s="28"/>
      <c r="U35" s="65">
        <f t="shared" si="17"/>
        <v>0</v>
      </c>
      <c r="V35" s="53">
        <f t="shared" si="18"/>
        <v>0</v>
      </c>
      <c r="W35" s="121"/>
      <c r="X35" s="65"/>
      <c r="Y35" s="65"/>
      <c r="Z35" s="115"/>
      <c r="AA35" s="92">
        <f t="shared" si="19"/>
        <v>0</v>
      </c>
      <c r="AB35" s="53">
        <f t="shared" si="20"/>
        <v>0</v>
      </c>
      <c r="AC35" s="121"/>
      <c r="AD35" s="97"/>
      <c r="AE35" s="102"/>
      <c r="AF35" s="118"/>
      <c r="AG35" s="105">
        <f t="shared" si="21"/>
        <v>0</v>
      </c>
      <c r="AH35" s="53">
        <f t="shared" si="22"/>
        <v>0</v>
      </c>
      <c r="AI35" s="20">
        <f t="shared" si="23"/>
        <v>0</v>
      </c>
      <c r="AJ35" s="74"/>
      <c r="AK35" s="74"/>
      <c r="AN35" s="74"/>
      <c r="AO35" s="74"/>
    </row>
    <row r="36" spans="1:41" ht="15.75" customHeight="1" x14ac:dyDescent="0.25">
      <c r="A36" s="4">
        <v>6</v>
      </c>
      <c r="B36" s="69"/>
      <c r="C36" s="70"/>
      <c r="D36" s="71"/>
      <c r="E36" s="38"/>
      <c r="F36" s="39"/>
      <c r="G36" s="29"/>
      <c r="H36" s="62">
        <f t="shared" si="14"/>
        <v>0</v>
      </c>
      <c r="I36" s="27"/>
      <c r="J36" s="28"/>
      <c r="K36" s="65">
        <f t="shared" si="12"/>
        <v>0</v>
      </c>
      <c r="L36" s="53">
        <f t="shared" si="15"/>
        <v>0</v>
      </c>
      <c r="M36" s="27"/>
      <c r="N36" s="31"/>
      <c r="O36" s="52">
        <f t="shared" si="13"/>
        <v>0</v>
      </c>
      <c r="P36" s="53">
        <f t="shared" si="16"/>
        <v>0</v>
      </c>
      <c r="Q36" s="27"/>
      <c r="R36" s="87"/>
      <c r="S36" s="87"/>
      <c r="T36" s="28"/>
      <c r="U36" s="65">
        <f t="shared" si="17"/>
        <v>0</v>
      </c>
      <c r="V36" s="53">
        <f t="shared" si="18"/>
        <v>0</v>
      </c>
      <c r="W36" s="121"/>
      <c r="X36" s="65"/>
      <c r="Y36" s="65"/>
      <c r="Z36" s="115"/>
      <c r="AA36" s="92">
        <f t="shared" si="19"/>
        <v>0</v>
      </c>
      <c r="AB36" s="53">
        <f t="shared" si="20"/>
        <v>0</v>
      </c>
      <c r="AC36" s="121"/>
      <c r="AD36" s="97"/>
      <c r="AE36" s="102"/>
      <c r="AF36" s="118"/>
      <c r="AG36" s="105">
        <f t="shared" si="21"/>
        <v>0</v>
      </c>
      <c r="AH36" s="53">
        <f t="shared" si="22"/>
        <v>0</v>
      </c>
      <c r="AI36" s="20">
        <f t="shared" si="23"/>
        <v>0</v>
      </c>
      <c r="AJ36" s="74"/>
      <c r="AK36" s="74"/>
      <c r="AN36" s="74"/>
      <c r="AO36" s="74"/>
    </row>
    <row r="37" spans="1:41" ht="15.75" customHeight="1" x14ac:dyDescent="0.25">
      <c r="A37" s="4">
        <v>7</v>
      </c>
      <c r="B37" s="69"/>
      <c r="C37" s="70"/>
      <c r="D37" s="71"/>
      <c r="E37" s="38"/>
      <c r="F37" s="39"/>
      <c r="G37" s="29"/>
      <c r="H37" s="62">
        <f t="shared" si="14"/>
        <v>0</v>
      </c>
      <c r="I37" s="27"/>
      <c r="J37" s="28"/>
      <c r="K37" s="65">
        <f t="shared" si="12"/>
        <v>0</v>
      </c>
      <c r="L37" s="53">
        <f t="shared" si="15"/>
        <v>0</v>
      </c>
      <c r="M37" s="27"/>
      <c r="N37" s="31"/>
      <c r="O37" s="52">
        <f t="shared" si="13"/>
        <v>0</v>
      </c>
      <c r="P37" s="53">
        <f t="shared" si="16"/>
        <v>0</v>
      </c>
      <c r="Q37" s="27"/>
      <c r="R37" s="87"/>
      <c r="S37" s="87"/>
      <c r="T37" s="28"/>
      <c r="U37" s="65">
        <f t="shared" si="17"/>
        <v>0</v>
      </c>
      <c r="V37" s="53">
        <f t="shared" si="18"/>
        <v>0</v>
      </c>
      <c r="W37" s="121"/>
      <c r="X37" s="65"/>
      <c r="Y37" s="65"/>
      <c r="Z37" s="115"/>
      <c r="AA37" s="92">
        <f t="shared" si="19"/>
        <v>0</v>
      </c>
      <c r="AB37" s="53">
        <f t="shared" si="20"/>
        <v>0</v>
      </c>
      <c r="AC37" s="121"/>
      <c r="AD37" s="97"/>
      <c r="AE37" s="102"/>
      <c r="AF37" s="118"/>
      <c r="AG37" s="105">
        <f t="shared" si="21"/>
        <v>0</v>
      </c>
      <c r="AH37" s="53">
        <f t="shared" si="22"/>
        <v>0</v>
      </c>
      <c r="AI37" s="20">
        <f t="shared" si="23"/>
        <v>0</v>
      </c>
      <c r="AJ37" s="74"/>
      <c r="AK37" s="74"/>
      <c r="AN37" s="74"/>
      <c r="AO37" s="74"/>
    </row>
    <row r="38" spans="1:41" ht="15.75" customHeight="1" x14ac:dyDescent="0.25">
      <c r="A38" s="4">
        <v>8</v>
      </c>
      <c r="B38" s="69"/>
      <c r="C38" s="70"/>
      <c r="D38" s="71"/>
      <c r="E38" s="38"/>
      <c r="F38" s="39"/>
      <c r="G38" s="29"/>
      <c r="H38" s="62">
        <f t="shared" si="14"/>
        <v>0</v>
      </c>
      <c r="I38" s="27"/>
      <c r="J38" s="28"/>
      <c r="K38" s="65">
        <f t="shared" si="12"/>
        <v>0</v>
      </c>
      <c r="L38" s="53">
        <f t="shared" si="15"/>
        <v>0</v>
      </c>
      <c r="M38" s="27"/>
      <c r="N38" s="31"/>
      <c r="O38" s="52">
        <f t="shared" si="13"/>
        <v>0</v>
      </c>
      <c r="P38" s="53">
        <f t="shared" si="16"/>
        <v>0</v>
      </c>
      <c r="Q38" s="27"/>
      <c r="R38" s="87"/>
      <c r="S38" s="87"/>
      <c r="T38" s="28"/>
      <c r="U38" s="65">
        <f t="shared" si="17"/>
        <v>0</v>
      </c>
      <c r="V38" s="53">
        <f t="shared" si="18"/>
        <v>0</v>
      </c>
      <c r="W38" s="121"/>
      <c r="X38" s="65"/>
      <c r="Y38" s="65"/>
      <c r="Z38" s="115"/>
      <c r="AA38" s="92">
        <f t="shared" si="19"/>
        <v>0</v>
      </c>
      <c r="AB38" s="53">
        <f t="shared" si="20"/>
        <v>0</v>
      </c>
      <c r="AC38" s="121"/>
      <c r="AD38" s="97"/>
      <c r="AE38" s="102"/>
      <c r="AF38" s="118"/>
      <c r="AG38" s="105">
        <f t="shared" si="21"/>
        <v>0</v>
      </c>
      <c r="AH38" s="53">
        <f t="shared" si="22"/>
        <v>0</v>
      </c>
      <c r="AI38" s="20">
        <f t="shared" si="23"/>
        <v>0</v>
      </c>
      <c r="AJ38" s="74"/>
      <c r="AK38" s="74"/>
      <c r="AN38" s="74"/>
      <c r="AO38" s="74"/>
    </row>
    <row r="39" spans="1:41" ht="15.75" customHeight="1" x14ac:dyDescent="0.25">
      <c r="A39" s="4">
        <v>9</v>
      </c>
      <c r="B39" s="69"/>
      <c r="C39" s="70"/>
      <c r="D39" s="71"/>
      <c r="E39" s="38"/>
      <c r="F39" s="39"/>
      <c r="G39" s="29"/>
      <c r="H39" s="62">
        <f t="shared" si="14"/>
        <v>0</v>
      </c>
      <c r="I39" s="27"/>
      <c r="J39" s="28"/>
      <c r="K39" s="65">
        <f t="shared" si="12"/>
        <v>0</v>
      </c>
      <c r="L39" s="53">
        <f t="shared" si="15"/>
        <v>0</v>
      </c>
      <c r="M39" s="27"/>
      <c r="N39" s="31"/>
      <c r="O39" s="52">
        <f t="shared" si="13"/>
        <v>0</v>
      </c>
      <c r="P39" s="53">
        <f t="shared" si="16"/>
        <v>0</v>
      </c>
      <c r="Q39" s="27"/>
      <c r="R39" s="87"/>
      <c r="S39" s="87"/>
      <c r="T39" s="28"/>
      <c r="U39" s="65">
        <f t="shared" si="17"/>
        <v>0</v>
      </c>
      <c r="V39" s="53">
        <f t="shared" si="18"/>
        <v>0</v>
      </c>
      <c r="W39" s="121"/>
      <c r="X39" s="65"/>
      <c r="Y39" s="65"/>
      <c r="Z39" s="115"/>
      <c r="AA39" s="92">
        <f t="shared" si="19"/>
        <v>0</v>
      </c>
      <c r="AB39" s="53">
        <f t="shared" si="20"/>
        <v>0</v>
      </c>
      <c r="AC39" s="121"/>
      <c r="AD39" s="97"/>
      <c r="AE39" s="102"/>
      <c r="AF39" s="118"/>
      <c r="AG39" s="105">
        <f t="shared" si="21"/>
        <v>0</v>
      </c>
      <c r="AH39" s="53">
        <f t="shared" si="22"/>
        <v>0</v>
      </c>
      <c r="AI39" s="20">
        <f t="shared" si="23"/>
        <v>0</v>
      </c>
      <c r="AJ39" s="74"/>
      <c r="AK39" s="74"/>
      <c r="AN39" s="74"/>
      <c r="AO39" s="74"/>
    </row>
    <row r="40" spans="1:41" ht="15.75" customHeight="1" thickBot="1" x14ac:dyDescent="0.3">
      <c r="A40" s="4">
        <v>10</v>
      </c>
      <c r="B40" s="69"/>
      <c r="C40" s="70"/>
      <c r="D40" s="71"/>
      <c r="E40" s="42"/>
      <c r="F40" s="43"/>
      <c r="G40" s="29"/>
      <c r="H40" s="62">
        <f t="shared" si="14"/>
        <v>0</v>
      </c>
      <c r="I40" s="27"/>
      <c r="J40" s="28"/>
      <c r="K40" s="65">
        <f t="shared" si="12"/>
        <v>0</v>
      </c>
      <c r="L40" s="53">
        <f t="shared" si="15"/>
        <v>0</v>
      </c>
      <c r="M40" s="27"/>
      <c r="N40" s="32"/>
      <c r="O40" s="52">
        <f t="shared" si="13"/>
        <v>0</v>
      </c>
      <c r="P40" s="53">
        <f t="shared" si="16"/>
        <v>0</v>
      </c>
      <c r="Q40" s="95"/>
      <c r="R40" s="88"/>
      <c r="S40" s="88"/>
      <c r="T40" s="89"/>
      <c r="U40" s="67">
        <f t="shared" si="17"/>
        <v>0</v>
      </c>
      <c r="V40" s="90">
        <f t="shared" si="18"/>
        <v>0</v>
      </c>
      <c r="W40" s="122"/>
      <c r="X40" s="67"/>
      <c r="Y40" s="67"/>
      <c r="Z40" s="116"/>
      <c r="AA40" s="93">
        <f t="shared" si="19"/>
        <v>0</v>
      </c>
      <c r="AB40" s="90">
        <f t="shared" si="20"/>
        <v>0</v>
      </c>
      <c r="AC40" s="122"/>
      <c r="AD40" s="98"/>
      <c r="AE40" s="103"/>
      <c r="AF40" s="119"/>
      <c r="AG40" s="106">
        <f t="shared" si="21"/>
        <v>0</v>
      </c>
      <c r="AH40" s="90">
        <f t="shared" si="22"/>
        <v>0</v>
      </c>
      <c r="AI40" s="20">
        <f t="shared" si="23"/>
        <v>0</v>
      </c>
      <c r="AJ40" s="74"/>
      <c r="AK40" s="74"/>
      <c r="AN40" s="74"/>
      <c r="AO40" s="74"/>
    </row>
    <row r="41" spans="1:41" ht="12.75" customHeight="1" thickBot="1" x14ac:dyDescent="0.3">
      <c r="A41" s="15" t="s">
        <v>32</v>
      </c>
      <c r="B41" s="15"/>
      <c r="C41" s="16">
        <f>SUM(C31:C40)</f>
        <v>0</v>
      </c>
      <c r="D41" s="17"/>
      <c r="E41" s="18"/>
      <c r="F41" s="26"/>
      <c r="G41" s="33">
        <f>SUM(G31:G40)</f>
        <v>0</v>
      </c>
      <c r="H41" s="48">
        <f>SUM(H31:H40)</f>
        <v>0</v>
      </c>
      <c r="I41" s="26"/>
      <c r="J41" s="26"/>
      <c r="K41" s="48"/>
      <c r="L41" s="54">
        <f>SUM(L31:L40)</f>
        <v>0</v>
      </c>
      <c r="M41" s="26"/>
      <c r="N41" s="26"/>
      <c r="O41" s="48"/>
      <c r="P41" s="54">
        <f>SUM(P31:P40)</f>
        <v>0</v>
      </c>
      <c r="Q41" s="26"/>
      <c r="R41" s="48"/>
      <c r="S41" s="48"/>
      <c r="T41" s="26"/>
      <c r="U41" s="48"/>
      <c r="V41" s="54">
        <f>SUM(V31:V40)</f>
        <v>0</v>
      </c>
      <c r="W41" s="26"/>
      <c r="X41" s="76"/>
      <c r="Y41" s="76"/>
      <c r="Z41" s="26"/>
      <c r="AA41" s="48"/>
      <c r="AB41" s="54">
        <f>SUM(AB31:AB40)</f>
        <v>0</v>
      </c>
      <c r="AC41" s="26"/>
      <c r="AD41" s="80"/>
      <c r="AE41" s="48"/>
      <c r="AF41" s="26"/>
      <c r="AG41" s="48"/>
      <c r="AH41" s="54">
        <f>SUM(AH31:AH40)</f>
        <v>0</v>
      </c>
      <c r="AI41" s="26">
        <f>SUM(AI31:AI40)</f>
        <v>0</v>
      </c>
      <c r="AJ41" s="74"/>
      <c r="AK41" s="74"/>
      <c r="AN41" s="74"/>
      <c r="AO41" s="74"/>
    </row>
    <row r="42" spans="1:41" ht="29.25" customHeight="1" x14ac:dyDescent="0.25">
      <c r="A42" s="21"/>
      <c r="B42" s="21"/>
      <c r="C42" s="21"/>
      <c r="D42" s="21"/>
      <c r="E42" s="21"/>
      <c r="F42" s="21"/>
      <c r="G42" s="22"/>
      <c r="H42" s="57"/>
      <c r="I42" s="20"/>
      <c r="J42" s="20"/>
      <c r="K42" s="49"/>
      <c r="L42" s="49"/>
      <c r="M42" s="20"/>
      <c r="N42" s="20"/>
      <c r="O42" s="49"/>
      <c r="P42" s="49"/>
      <c r="Q42" s="20"/>
      <c r="R42" s="49"/>
      <c r="S42" s="49"/>
      <c r="T42" s="20"/>
      <c r="U42" s="49"/>
      <c r="V42" s="49"/>
      <c r="W42" s="20"/>
      <c r="X42" s="79"/>
      <c r="Y42" s="74"/>
      <c r="AD42" s="74"/>
      <c r="AE42" s="74"/>
      <c r="AJ42" s="74"/>
      <c r="AK42" s="74"/>
      <c r="AN42" s="74"/>
      <c r="AO42" s="74"/>
    </row>
    <row r="43" spans="1:41" ht="29.25" customHeight="1" x14ac:dyDescent="0.25">
      <c r="A43" s="72"/>
      <c r="B43" s="72"/>
      <c r="C43" s="141" t="s">
        <v>55</v>
      </c>
      <c r="D43" s="141"/>
      <c r="E43" s="141"/>
      <c r="F43" s="141"/>
      <c r="G43" s="142">
        <f>AP26+AI41</f>
        <v>0</v>
      </c>
      <c r="H43" s="142"/>
      <c r="I43" s="142"/>
      <c r="J43" s="20"/>
      <c r="K43" s="49"/>
      <c r="L43" s="49"/>
      <c r="M43" s="20"/>
      <c r="N43" s="20"/>
      <c r="O43" s="49"/>
      <c r="P43" s="49"/>
      <c r="Q43" s="20"/>
      <c r="R43" s="49"/>
      <c r="S43" s="49"/>
      <c r="T43" s="20"/>
      <c r="U43" s="49"/>
      <c r="V43" s="49"/>
      <c r="W43" s="20"/>
      <c r="X43" s="79"/>
      <c r="Y43" s="74"/>
      <c r="AD43" s="74"/>
      <c r="AE43" s="74"/>
      <c r="AJ43" s="74"/>
      <c r="AK43" s="74"/>
      <c r="AN43" s="74"/>
      <c r="AO43" s="74"/>
    </row>
    <row r="44" spans="1:41" ht="29.25" customHeight="1" x14ac:dyDescent="0.25">
      <c r="A44" s="72"/>
      <c r="B44" s="72"/>
      <c r="C44" s="143"/>
      <c r="D44" s="143"/>
      <c r="E44" s="143"/>
      <c r="F44" s="143"/>
      <c r="G44" s="144"/>
      <c r="H44" s="144"/>
      <c r="I44" s="144"/>
      <c r="J44" s="20"/>
      <c r="K44" s="49"/>
      <c r="L44" s="49"/>
      <c r="M44" s="20"/>
      <c r="N44" s="20"/>
      <c r="O44" s="49"/>
      <c r="P44" s="49"/>
      <c r="Q44" s="20"/>
      <c r="R44" s="49"/>
      <c r="S44" s="49"/>
      <c r="T44" s="20"/>
      <c r="U44" s="49"/>
      <c r="V44" s="49"/>
      <c r="W44" s="20"/>
      <c r="X44" s="79"/>
      <c r="Y44" s="74"/>
      <c r="AD44" s="74"/>
      <c r="AE44" s="74"/>
      <c r="AJ44" s="74"/>
      <c r="AK44" s="74"/>
      <c r="AN44" s="74"/>
      <c r="AO44" s="74"/>
    </row>
    <row r="45" spans="1:41" ht="32.25" customHeight="1" x14ac:dyDescent="0.25">
      <c r="A45" s="25"/>
      <c r="B45" s="25"/>
      <c r="C45" s="145"/>
      <c r="D45" s="145"/>
      <c r="E45" s="145"/>
      <c r="F45" s="145"/>
      <c r="G45" s="146"/>
      <c r="H45" s="146"/>
      <c r="I45" s="146"/>
      <c r="J45" s="20"/>
      <c r="K45" s="49"/>
      <c r="L45" s="49"/>
      <c r="M45" s="20"/>
      <c r="N45" s="20"/>
      <c r="O45" s="49"/>
      <c r="P45" s="49"/>
      <c r="Q45" s="20"/>
      <c r="R45" s="49"/>
      <c r="S45" s="49"/>
      <c r="T45" s="20"/>
      <c r="U45" s="49"/>
      <c r="V45" s="49"/>
      <c r="W45" s="20"/>
      <c r="X45" s="79"/>
      <c r="Y45" s="74"/>
      <c r="AD45" s="74"/>
      <c r="AE45" s="74"/>
      <c r="AJ45" s="74"/>
      <c r="AK45" s="74"/>
      <c r="AN45" s="74"/>
      <c r="AO45" s="74"/>
    </row>
    <row r="46" spans="1:41" ht="12.75" customHeight="1" x14ac:dyDescent="0.25">
      <c r="X46" s="74"/>
      <c r="Y46" s="74"/>
      <c r="AD46" s="74"/>
      <c r="AE46" s="74"/>
      <c r="AJ46" s="74"/>
      <c r="AK46" s="74"/>
      <c r="AN46" s="74"/>
      <c r="AO46" s="74"/>
    </row>
    <row r="47" spans="1:41" ht="30.75" customHeight="1" x14ac:dyDescent="0.25">
      <c r="A47" s="5"/>
      <c r="X47" s="74"/>
      <c r="Y47" s="74"/>
      <c r="AD47" s="74"/>
      <c r="AE47" s="74"/>
      <c r="AJ47" s="74"/>
      <c r="AK47" s="74"/>
      <c r="AN47" s="74"/>
      <c r="AO47" s="74"/>
    </row>
    <row r="48" spans="1:41" ht="47.25" customHeight="1" x14ac:dyDescent="0.25">
      <c r="A48" s="126"/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68"/>
      <c r="AA48" s="1"/>
      <c r="AB48" s="1"/>
      <c r="AD48" s="1"/>
      <c r="AE48" s="1"/>
      <c r="AG48" s="1"/>
      <c r="AH48" s="1"/>
      <c r="AJ48" s="1"/>
      <c r="AK48" s="1"/>
      <c r="AN48" s="1"/>
      <c r="AO48" s="1"/>
    </row>
  </sheetData>
  <sheetProtection algorithmName="SHA-512" hashValue="nUOTX+79zb5oMdj5NNIUBRg1JW42zjNepYujYON0NouLAnr3eVIt/pXSWxyVJsc8ydERO8DKwi92u/EEpLWEfQ==" saltValue="DDYt4raWzEkNYdX6XP3Xmg==" spinCount="100000" sheet="1" formatRows="0"/>
  <dataConsolidate/>
  <mergeCells count="40">
    <mergeCell ref="A48:X48"/>
    <mergeCell ref="AI29:AI30"/>
    <mergeCell ref="C43:F43"/>
    <mergeCell ref="G43:I43"/>
    <mergeCell ref="C44:F44"/>
    <mergeCell ref="G44:I44"/>
    <mergeCell ref="C45:F45"/>
    <mergeCell ref="G45:I45"/>
    <mergeCell ref="H29:H30"/>
    <mergeCell ref="I29:L29"/>
    <mergeCell ref="M29:P29"/>
    <mergeCell ref="Q29:V29"/>
    <mergeCell ref="W29:AB29"/>
    <mergeCell ref="AC29:AH29"/>
    <mergeCell ref="AL4:AO4"/>
    <mergeCell ref="AP4:AP5"/>
    <mergeCell ref="A28:Q28"/>
    <mergeCell ref="A29:A30"/>
    <mergeCell ref="B29:B30"/>
    <mergeCell ref="C29:C30"/>
    <mergeCell ref="D29:D30"/>
    <mergeCell ref="E29:E30"/>
    <mergeCell ref="F29:F30"/>
    <mergeCell ref="G29:G30"/>
    <mergeCell ref="H4:H5"/>
    <mergeCell ref="I4:M4"/>
    <mergeCell ref="N4:S4"/>
    <mergeCell ref="T4:Y4"/>
    <mergeCell ref="Z4:AE4"/>
    <mergeCell ref="AF4:AK4"/>
    <mergeCell ref="A1:X1"/>
    <mergeCell ref="A2:X2"/>
    <mergeCell ref="A3:X3"/>
    <mergeCell ref="A4:A5"/>
    <mergeCell ref="B4:B5"/>
    <mergeCell ref="C4:C5"/>
    <mergeCell ref="D4:D5"/>
    <mergeCell ref="E4:E5"/>
    <mergeCell ref="F4:F5"/>
    <mergeCell ref="G4:G5"/>
  </mergeCells>
  <dataValidations disablePrompts="1" count="10">
    <dataValidation allowBlank="1" showInputMessage="1" showErrorMessage="1" sqref="I31:I40 M31:M40 AL6:AL25" xr:uid="{00000000-0002-0000-0200-000000000000}"/>
    <dataValidation type="whole" showInputMessage="1" showErrorMessage="1" error="O Mês da Data Base do 2ªºCCT deve estar compreendido entre o Mês inicial e o Mês final de Trabalho, não podendo ser igual ou inferior ao Mês da Data Base do 1º Reajuste." sqref="S31:S40" xr:uid="{00000000-0002-0000-0200-000001000000}">
      <formula1>IF(N31="",J31+1,N31+1)</formula1>
      <formula2>K31</formula2>
    </dataValidation>
    <dataValidation type="whole" showInputMessage="1" showErrorMessage="1" error="O Mês da Data Base da 1ª CCT deve estar compreendido entre o Mês inicial e o Mês final de Trabalho, não podendo ser igual ou inferior ao Mês da Data Base da 2ª CCT." sqref="S41" xr:uid="{00000000-0002-0000-0200-000002000000}">
      <formula1>IF(N41="",J41,N41+1)</formula1>
      <formula2>K41</formula2>
    </dataValidation>
    <dataValidation type="whole" showInputMessage="1" showErrorMessage="1" error="O Mês da Data Base do 2ªºCCT deve estar compreendido entre o Mês inicial e o Mês final de Trabalho, não podendo ser igual ou inferior ao Mês da Data Base do 1º Reajuste." sqref="R31:R40" xr:uid="{00000000-0002-0000-0200-000003000000}">
      <formula1>IF(N31="",J31+1,N31+1)</formula1>
      <formula2>K31</formula2>
    </dataValidation>
    <dataValidation type="whole" showInputMessage="1" showErrorMessage="1" error="O Mês da Data Base da 1ª CCT deve estar compreendido entre o Mês inicial e o Mês final de Trabalho, não podendo ser igual ou superior ao Mês da Data Base da 2ª CCT." sqref="I41" xr:uid="{00000000-0002-0000-0200-000004000000}">
      <formula1>$E41+1</formula1>
      <formula2>IF(ISBLANK(M41),F41,M41-1)</formula2>
    </dataValidation>
    <dataValidation type="whole" showInputMessage="1" showErrorMessage="1" error="O Mês da Data Base da 1ª CCT deve estar compreendido entre o Mês inicial e o Mês final de Trabalho, não podendo ser igual ou inferior ao Mês da Data Base da 2ª CCT." sqref="M41 Q41:R41" xr:uid="{00000000-0002-0000-0200-000005000000}">
      <formula1>IF(I41="",E41,I41+1)</formula1>
      <formula2>F41</formula2>
    </dataValidation>
    <dataValidation type="whole" showInputMessage="1" showErrorMessage="1" error="O Mês da Data Base da 1ª CCT deve estar compreendido entre o Mês inicial e o Mês final de Trabalho, não podendo ser igual ou superior ao Mês da Data Base da 2ª CCT." sqref="P6:P25" xr:uid="{00000000-0002-0000-0200-000006000000}">
      <formula1>$E6+1</formula1>
      <formula2>IF(ISBLANK(W6),G6,W6-1)</formula2>
    </dataValidation>
    <dataValidation type="whole" showInputMessage="1" showErrorMessage="1" error="O Mês da Data Base da 1ª CCT deve estar compreendido entre o Mês inicial e o Mês final de Trabalho, não podendo ser igual ou superior ao Mês da Data Base da 2ª CCT." sqref="O6:O25" xr:uid="{00000000-0002-0000-0200-000007000000}">
      <formula1>$E6+1</formula1>
      <formula2>IF(ISBLANK(W6),G6,W6-1)</formula2>
    </dataValidation>
    <dataValidation type="whole" showInputMessage="1" showErrorMessage="1" error="O Mês da Data Base da 2ª CCT deve estar compreendido entre o Mês inicial e o Mês final de Trabalho, não podendo ser igual ou inferior ao Mês da Data Base da 1ª CCT." sqref="V6:V25" xr:uid="{00000000-0002-0000-0200-000008000000}">
      <formula1>IF(O6="",F6+1,O6+1)</formula1>
      <formula2>G6</formula2>
    </dataValidation>
    <dataValidation type="whole" showInputMessage="1" showErrorMessage="1" error="O Mês da Data Base da 2ª CCT deve estar compreendido entre o Mês inicial e o Mês final de Trabalho, não podendo ser igual ou inferior ao Mês da Data Base da 1ª CCT." sqref="U6:U25" xr:uid="{00000000-0002-0000-0200-000009000000}">
      <formula1>IF(O6="",F6+1,O6+1)</formula1>
      <formula2>G6</formula2>
    </dataValidation>
  </dataValidations>
  <pageMargins left="0.19685039370078741" right="0.19685039370078741" top="0.59055118110236227" bottom="0.59055118110236227" header="0" footer="0"/>
  <pageSetup paperSize="9" scale="47" fitToHeight="0" orientation="landscape" r:id="rId1"/>
  <headerFooter>
    <oddFooter>Página 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1e7f20-fe0a-487d-91a9-605ac1c64acf" xsi:nil="true"/>
    <lcf76f155ced4ddcb4097134ff3c332f xmlns="6f4338ef-addb-4c87-aefe-1895241b335f">
      <Terms xmlns="http://schemas.microsoft.com/office/infopath/2007/PartnerControls"/>
    </lcf76f155ced4ddcb4097134ff3c332f>
    <_Flow_SignoffStatus xmlns="6f4338ef-addb-4c87-aefe-1895241b335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08D58FADB61F04EBBB4F355C06EFBED" ma:contentTypeVersion="18" ma:contentTypeDescription="Crie um novo documento." ma:contentTypeScope="" ma:versionID="5a50165cb229aabfff23db3d17401ae2">
  <xsd:schema xmlns:xsd="http://www.w3.org/2001/XMLSchema" xmlns:xs="http://www.w3.org/2001/XMLSchema" xmlns:p="http://schemas.microsoft.com/office/2006/metadata/properties" xmlns:ns2="6f4338ef-addb-4c87-aefe-1895241b335f" xmlns:ns3="b91e7f20-fe0a-487d-91a9-605ac1c64acf" targetNamespace="http://schemas.microsoft.com/office/2006/metadata/properties" ma:root="true" ma:fieldsID="213ec75c6dbb8158bdba19b7372b3fb2" ns2:_="" ns3:_="">
    <xsd:import namespace="6f4338ef-addb-4c87-aefe-1895241b335f"/>
    <xsd:import namespace="b91e7f20-fe0a-487d-91a9-605ac1c64a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4338ef-addb-4c87-aefe-1895241b3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tatus de liberação" ma:internalName="Status_x0020_de_x0020_libera_x00e7__x00e3_o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1e7f20-fe0a-487d-91a9-605ac1c64ac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7d1fa6-6ec2-4502-b095-ab8b8f1a57fc}" ma:internalName="TaxCatchAll" ma:showField="CatchAllData" ma:web="b91e7f20-fe0a-487d-91a9-605ac1c64a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79D9FD-5489-4007-A199-EDE86C09CE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F4BD5E-451C-4FB3-A2A3-A367BC2CA026}">
  <ds:schemaRefs>
    <ds:schemaRef ds:uri="http://www.w3.org/XML/1998/namespace"/>
    <ds:schemaRef ds:uri="http://purl.org/dc/elements/1.1/"/>
    <ds:schemaRef ds:uri="6f4338ef-addb-4c87-aefe-1895241b335f"/>
    <ds:schemaRef ds:uri="http://schemas.microsoft.com/office/infopath/2007/PartnerControls"/>
    <ds:schemaRef ds:uri="b91e7f20-fe0a-487d-91a9-605ac1c64acf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C5CB011-F35C-41DD-9335-2915C295B5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4338ef-addb-4c87-aefe-1895241b335f"/>
    <ds:schemaRef ds:uri="b91e7f20-fe0a-487d-91a9-605ac1c64a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5</vt:i4>
      </vt:variant>
    </vt:vector>
  </HeadingPairs>
  <TitlesOfParts>
    <vt:vector size="8" baseType="lpstr">
      <vt:lpstr>Capa</vt:lpstr>
      <vt:lpstr>RH (equipe mínima)</vt:lpstr>
      <vt:lpstr>RH (cargos adicionais)</vt:lpstr>
      <vt:lpstr>Capa!Area_de_impressao</vt:lpstr>
      <vt:lpstr>'RH (cargos adicionais)'!Area_de_impressao</vt:lpstr>
      <vt:lpstr>'RH (equipe mínima)'!Area_de_impressao</vt:lpstr>
      <vt:lpstr>'RH (cargos adicionais)'!Titulos_de_impressao</vt:lpstr>
      <vt:lpstr>'RH (equipe mínima)'!Titulos_de_impressao</vt:lpstr>
    </vt:vector>
  </TitlesOfParts>
  <Manager/>
  <Company>SEPLAG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Leonardo Menacho Ferreira</dc:creator>
  <cp:keywords/>
  <dc:description/>
  <cp:lastModifiedBy>Paulo Diniz</cp:lastModifiedBy>
  <cp:revision/>
  <cp:lastPrinted>2026-02-25T20:56:31Z</cp:lastPrinted>
  <dcterms:created xsi:type="dcterms:W3CDTF">2007-08-22T17:17:19Z</dcterms:created>
  <dcterms:modified xsi:type="dcterms:W3CDTF">2026-07-03T15:19:52Z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0x010100B08D58FADB61F04EBBB4F355C06EFBED</vt:lpwstr>
  </property>
  <property fmtid="{D5CDD505-2E9C-101B-9397-08002B2CF9AE}" pid="3" name="MediaServiceImageTags">
    <vt:lpwstr/>
  </property>
</Properties>
</file>