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3538848\Downloads\"/>
    </mc:Choice>
  </mc:AlternateContent>
  <bookViews>
    <workbookView xWindow="0" yWindow="0" windowWidth="28800" windowHeight="11655" tabRatio="303"/>
  </bookViews>
  <sheets>
    <sheet name="Reposição Florestal DAE online" sheetId="1" r:id="rId1"/>
    <sheet name="Tabela tipologia vegetal" sheetId="3" state="hidden" r:id="rId2"/>
    <sheet name="Valor da árvore por ano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F4" i="1" l="1"/>
  <c r="F11" i="1" l="1"/>
  <c r="H11" i="1" s="1"/>
  <c r="I11" i="1" l="1"/>
  <c r="H6" i="1"/>
  <c r="H4" i="1" l="1"/>
  <c r="H5" i="1"/>
</calcChain>
</file>

<file path=xl/sharedStrings.xml><?xml version="1.0" encoding="utf-8"?>
<sst xmlns="http://schemas.openxmlformats.org/spreadsheetml/2006/main" count="71" uniqueCount="56">
  <si>
    <t>Tabela Valor da Árvore</t>
  </si>
  <si>
    <t>Tabela de cálculo da Reposição Florestal</t>
  </si>
  <si>
    <t>Ano da Supresão:</t>
  </si>
  <si>
    <t>Especificação</t>
  </si>
  <si>
    <t>Unidade</t>
  </si>
  <si>
    <t>Árvore / Unidade</t>
  </si>
  <si>
    <t>Quantidade</t>
  </si>
  <si>
    <t>Valor reposição</t>
  </si>
  <si>
    <t>Valor da árvore no ano</t>
  </si>
  <si>
    <t xml:space="preserve">Lenha </t>
  </si>
  <si>
    <t>ST (metro estéreo)</t>
  </si>
  <si>
    <t>Embasamento</t>
  </si>
  <si>
    <t>Madeira</t>
  </si>
  <si>
    <t>M³ (metro cúbico de madeira)</t>
  </si>
  <si>
    <t>OBS: Somente o campo do ano deve ser selecionado</t>
  </si>
  <si>
    <t>Metro de Carvão</t>
  </si>
  <si>
    <t>MDC (metro de carvão)</t>
  </si>
  <si>
    <t>OBS: O campo do ano da "Tabela Valor da Árvore" e quantidade desta tabela devem ser preenchidos.</t>
  </si>
  <si>
    <t>Tabela de cálculo da Reposição Florestal (Usar quando não tiver o volume suprimido/rendimento lenhoso)</t>
  </si>
  <si>
    <t>Área suprimida em há</t>
  </si>
  <si>
    <t>Bioma predominante</t>
  </si>
  <si>
    <t>unidade de conversão por m³/há</t>
  </si>
  <si>
    <t>Árvore / m³</t>
  </si>
  <si>
    <t>Nº de árvores</t>
  </si>
  <si>
    <t>OBS: Os campos ano da supressão da"Tabela Valor da Árvore"  e áreas suprimida em há;  bioma predominante desta tabela devem ser selecionados.</t>
  </si>
  <si>
    <t>Tabela códico 302 - Dec.47383/2018 - Volumetria por área</t>
  </si>
  <si>
    <t>Bioma</t>
  </si>
  <si>
    <t>m³/ha.</t>
  </si>
  <si>
    <t>Campo cerrado</t>
  </si>
  <si>
    <t>Cerrado sensu stricto</t>
  </si>
  <si>
    <t>Cerradão</t>
  </si>
  <si>
    <t>Floresta estacional decidual</t>
  </si>
  <si>
    <t>Floresta estacional semidecidual</t>
  </si>
  <si>
    <t>Floresta ombrófila</t>
  </si>
  <si>
    <t>Valor atualizado por árvore</t>
  </si>
  <si>
    <t>ANO</t>
  </si>
  <si>
    <t>VALOR (R$)</t>
  </si>
  <si>
    <t>Referência Jurídica</t>
  </si>
  <si>
    <t>Portaria 31 IEF 08/04/1996</t>
  </si>
  <si>
    <t>Portaria 70, de 12/7/2001</t>
  </si>
  <si>
    <t>Portaria IEF n° 17 25/01/2002</t>
  </si>
  <si>
    <t>Portaria 164, de 23/12/2003 e Portaria 8, de 9/1/2004</t>
  </si>
  <si>
    <t>Portaria 188, de 30/12/2004</t>
  </si>
  <si>
    <t>Portaria 246, de 22/12/2005</t>
  </si>
  <si>
    <t>Portaria 23, de 23/2/2007</t>
  </si>
  <si>
    <t>PORTARIA No. 203, DE 27 DE DEZEMBRO DE 2007.</t>
  </si>
  <si>
    <t>Portaria 13, de 17/2/2009</t>
  </si>
  <si>
    <t xml:space="preserve">Portaria 246 – 29/12/2009 </t>
  </si>
  <si>
    <t>Portaria IEF n° 59 de 01/04/2011</t>
  </si>
  <si>
    <t>Resolução SEMAD nº 1798, de 24 de 2013 ate 30/12/2013</t>
  </si>
  <si>
    <t>Resolução Conjunta 1914/2013</t>
  </si>
  <si>
    <t>Decreto n° 47.749 de 11/11/2019</t>
  </si>
  <si>
    <t>Resolução SEF-MG nº 5.748 de 27/12/2023</t>
  </si>
  <si>
    <t>Resolução SEF-MG nº 5.850, de 28/11/2024</t>
  </si>
  <si>
    <t xml:space="preserve">Resolução SEF-MG nº 5.969, de 2811/2025 </t>
  </si>
  <si>
    <t>Planilha de cálculo da Reposição Florestal para Simples Declaração e processos de Intervenção Ambiental, autorizados pelo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</si>
</sst>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&quot;\ #,##0.00"/>
    <numFmt numFmtId="165" formatCode="&quot;R$&quot;\ #,##0.0000"/>
    <numFmt numFmtId="166" formatCode="#,##0.00;[Red]#,##0.00"/>
    <numFmt numFmtId="167" formatCode="&quot;R$&quot;\ #,##0.00;[Red]&quot;R$&quot;\ #,##0.00"/>
  </numFmts>
  <fonts count="1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rgb="FF191D27"/>
      <name val="Segoe UI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theme="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center" vertical="center" wrapText="1"/>
    </xf>
    <xf numFmtId="0" fontId="4" fillId="5" borderId="6" xfId="1" applyFont="1" applyFill="1" applyBorder="1" applyAlignment="1" applyProtection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0" fillId="7" borderId="8" xfId="0" applyNumberFormat="1" applyFill="1" applyBorder="1" applyAlignment="1">
      <alignment horizontal="center" vertical="center"/>
    </xf>
    <xf numFmtId="0" fontId="4" fillId="5" borderId="1" xfId="1" applyFont="1" applyFill="1" applyAlignment="1" applyProtection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 wrapText="1"/>
    </xf>
    <xf numFmtId="0" fontId="6" fillId="8" borderId="7" xfId="0" applyFont="1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>
      <alignment horizontal="center" vertical="center" wrapText="1"/>
    </xf>
    <xf numFmtId="0" fontId="4" fillId="5" borderId="25" xfId="1" applyFont="1" applyFill="1" applyBorder="1" applyAlignment="1" applyProtection="1">
      <alignment horizontal="center" vertical="center" wrapText="1"/>
    </xf>
    <xf numFmtId="0" fontId="4" fillId="5" borderId="26" xfId="1" applyFont="1" applyFill="1" applyBorder="1" applyAlignment="1" applyProtection="1">
      <alignment horizontal="center" vertical="center" wrapText="1"/>
    </xf>
    <xf numFmtId="164" fontId="5" fillId="6" borderId="27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5" borderId="13" xfId="1" applyFont="1" applyFill="1" applyBorder="1" applyAlignment="1" applyProtection="1">
      <alignment horizontal="center" vertical="center" wrapText="1"/>
    </xf>
    <xf numFmtId="166" fontId="5" fillId="6" borderId="13" xfId="0" applyNumberFormat="1" applyFont="1" applyFill="1" applyBorder="1" applyAlignment="1">
      <alignment horizontal="center" vertical="center" wrapText="1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0" fillId="9" borderId="0" xfId="0" applyFill="1" applyAlignment="1">
      <alignment wrapText="1"/>
    </xf>
    <xf numFmtId="0" fontId="0" fillId="9" borderId="0" xfId="0" applyFill="1" applyAlignment="1">
      <alignment horizontal="left"/>
    </xf>
    <xf numFmtId="167" fontId="0" fillId="7" borderId="14" xfId="0" applyNumberFormat="1" applyFill="1" applyBorder="1" applyAlignment="1">
      <alignment horizontal="center" vertical="center" wrapText="1"/>
    </xf>
    <xf numFmtId="14" fontId="13" fillId="0" borderId="35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/>
    </xf>
    <xf numFmtId="0" fontId="12" fillId="0" borderId="33" xfId="0" applyFont="1" applyBorder="1"/>
    <xf numFmtId="0" fontId="12" fillId="0" borderId="34" xfId="0" applyFont="1" applyBorder="1"/>
    <xf numFmtId="0" fontId="12" fillId="0" borderId="34" xfId="0" applyFont="1" applyBorder="1" applyAlignment="1">
      <alignment wrapText="1"/>
    </xf>
    <xf numFmtId="0" fontId="12" fillId="0" borderId="37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/>
    </xf>
    <xf numFmtId="0" fontId="15" fillId="0" borderId="3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166" fontId="14" fillId="0" borderId="32" xfId="0" applyNumberFormat="1" applyFont="1" applyBorder="1" applyAlignment="1">
      <alignment horizontal="center" vertical="center" wrapText="1"/>
    </xf>
    <xf numFmtId="166" fontId="14" fillId="0" borderId="3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</cellXfs>
  <cellStyles count="2">
    <cellStyle name="Normal" xfId="0" builtinId="0"/>
    <cellStyle name="Título 2" xfId="1" builtinId="17"/>
  </cellStyles>
  <dxfs count="16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#,##0.00;[Red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border outline="0">
        <top style="thin">
          <color theme="9"/>
        </top>
        <bottom style="thin">
          <color theme="9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91D27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Valor da árvore e variação da U-style 2" pivot="0" count="3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ela2" displayName="Tabela2" ref="A2:B8" totalsRowShown="0" headerRowDxfId="12" dataDxfId="10" headerRowBorderDxfId="11" tableBorderDxfId="9" totalsRowBorderDxfId="8">
  <autoFilter ref="A2:B8"/>
  <tableColumns count="2">
    <tableColumn id="1" name="Bioma" dataDxfId="7"/>
    <tableColumn id="2" name="m³/ha." dataDxfId="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2:C33" totalsRowShown="0" headerRowDxfId="5" dataDxfId="4" tableBorderDxfId="3">
  <autoFilter ref="A2:C33"/>
  <tableColumns count="3">
    <tableColumn id="1" name="ANO" dataDxfId="2"/>
    <tableColumn id="2" name="VALOR (R$)" dataDxfId="1"/>
    <tableColumn id="3" name="Referência Jurídic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tabSelected="1" zoomScale="130" zoomScaleNormal="130" workbookViewId="0">
      <pane xSplit="10" ySplit="14" topLeftCell="K15" activePane="bottomRight" state="frozen"/>
      <selection pane="topRight" activeCell="K1" sqref="K1"/>
      <selection pane="bottomLeft" activeCell="A15" sqref="A15"/>
      <selection pane="bottomRight" activeCell="B4" sqref="B4"/>
    </sheetView>
  </sheetViews>
  <sheetFormatPr defaultRowHeight="15" x14ac:dyDescent="0.25"/>
  <cols>
    <col min="1" max="1" width="15.42578125" customWidth="1"/>
    <col min="2" max="2" width="30.5703125" customWidth="1"/>
    <col min="3" max="3" width="11.140625" customWidth="1"/>
    <col min="4" max="4" width="16.42578125" customWidth="1"/>
    <col min="5" max="5" width="19.7109375" customWidth="1"/>
    <col min="6" max="6" width="24.85546875" customWidth="1"/>
    <col min="7" max="7" width="14.85546875" customWidth="1"/>
    <col min="8" max="8" width="25.7109375" customWidth="1"/>
    <col min="9" max="9" width="27.85546875" customWidth="1"/>
    <col min="10" max="10" width="17.5703125" customWidth="1"/>
    <col min="11" max="46" width="9.140625" style="27"/>
  </cols>
  <sheetData>
    <row r="1" spans="1:12" ht="46.5" customHeight="1" thickBot="1" x14ac:dyDescent="0.3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3"/>
    </row>
    <row r="2" spans="1:12" ht="26.25" customHeight="1" thickBot="1" x14ac:dyDescent="0.3">
      <c r="A2" s="57" t="s">
        <v>0</v>
      </c>
      <c r="B2" s="58"/>
      <c r="C2" s="1"/>
      <c r="D2" s="51" t="s">
        <v>1</v>
      </c>
      <c r="E2" s="52"/>
      <c r="F2" s="52"/>
      <c r="G2" s="52"/>
      <c r="H2" s="53"/>
      <c r="I2" s="3"/>
      <c r="J2" s="3"/>
    </row>
    <row r="3" spans="1:12" ht="27.75" customHeight="1" thickBot="1" x14ac:dyDescent="0.3">
      <c r="A3" s="7" t="s">
        <v>2</v>
      </c>
      <c r="B3" s="19"/>
      <c r="C3" s="1"/>
      <c r="D3" s="4" t="s">
        <v>3</v>
      </c>
      <c r="E3" s="14" t="s">
        <v>4</v>
      </c>
      <c r="F3" s="14" t="s">
        <v>5</v>
      </c>
      <c r="G3" s="5" t="s">
        <v>6</v>
      </c>
      <c r="H3" s="6" t="s">
        <v>7</v>
      </c>
      <c r="I3" s="3"/>
      <c r="J3" s="3"/>
    </row>
    <row r="4" spans="1:12" ht="30.75" customHeight="1" thickTop="1" thickBot="1" x14ac:dyDescent="0.3">
      <c r="A4" s="17" t="s">
        <v>8</v>
      </c>
      <c r="B4" s="30" t="str">
        <f>IFERROR(VLOOKUP(B3,'Valor da árvore por ano'!$A$2:$C$33,2,0)," ")</f>
        <v xml:space="preserve"> </v>
      </c>
      <c r="C4" s="1"/>
      <c r="D4" s="15" t="s">
        <v>9</v>
      </c>
      <c r="E4" s="8" t="s">
        <v>10</v>
      </c>
      <c r="F4" s="9">
        <f>4</f>
        <v>4</v>
      </c>
      <c r="G4" s="18"/>
      <c r="H4" s="10" t="str">
        <f>IFERROR($B$4*G4*F4,"")</f>
        <v/>
      </c>
      <c r="I4" s="3"/>
      <c r="J4" s="3"/>
    </row>
    <row r="5" spans="1:12" ht="48" customHeight="1" thickBot="1" x14ac:dyDescent="0.3">
      <c r="A5" s="13" t="s">
        <v>11</v>
      </c>
      <c r="B5" s="30" t="str">
        <f>IFERROR(VLOOKUP(B3,'Valor da árvore por ano'!$A$2:$C$33,3,0)," ")</f>
        <v xml:space="preserve"> </v>
      </c>
      <c r="C5" s="1"/>
      <c r="D5" s="16" t="s">
        <v>12</v>
      </c>
      <c r="E5" s="11" t="s">
        <v>13</v>
      </c>
      <c r="F5" s="12">
        <v>6</v>
      </c>
      <c r="G5" s="18"/>
      <c r="H5" s="10" t="str">
        <f>IFERROR($B$4*G5*F5,"")</f>
        <v/>
      </c>
      <c r="I5" s="3"/>
      <c r="J5" s="3"/>
      <c r="L5" s="28"/>
    </row>
    <row r="6" spans="1:12" ht="34.5" customHeight="1" thickBot="1" x14ac:dyDescent="0.3">
      <c r="A6" s="62" t="s">
        <v>14</v>
      </c>
      <c r="B6" s="63"/>
      <c r="C6" s="1"/>
      <c r="D6" s="16" t="s">
        <v>15</v>
      </c>
      <c r="E6" s="11" t="s">
        <v>16</v>
      </c>
      <c r="F6" s="12">
        <v>12</v>
      </c>
      <c r="G6" s="18"/>
      <c r="H6" s="10" t="str">
        <f>IFERROR($B$4*G6*F6,"")</f>
        <v/>
      </c>
      <c r="I6" s="3"/>
      <c r="J6" s="3"/>
    </row>
    <row r="7" spans="1:12" ht="27" customHeight="1" thickBot="1" x14ac:dyDescent="0.3">
      <c r="A7" s="1"/>
      <c r="B7" s="1"/>
      <c r="C7" s="1"/>
      <c r="D7" s="54" t="s">
        <v>17</v>
      </c>
      <c r="E7" s="55"/>
      <c r="F7" s="55"/>
      <c r="G7" s="55"/>
      <c r="H7" s="56"/>
      <c r="I7" s="3"/>
      <c r="J7" s="3"/>
    </row>
    <row r="8" spans="1:12" ht="15.75" customHeight="1" thickBot="1" x14ac:dyDescent="0.3">
      <c r="A8" s="1"/>
      <c r="B8" s="1"/>
      <c r="C8" s="1"/>
      <c r="D8" s="1"/>
      <c r="E8" s="1"/>
      <c r="F8" s="3"/>
      <c r="G8" s="3"/>
      <c r="H8" s="3"/>
      <c r="I8" s="3"/>
      <c r="J8" s="3"/>
    </row>
    <row r="9" spans="1:12" ht="15.75" x14ac:dyDescent="0.25">
      <c r="A9" s="1"/>
      <c r="B9" s="2"/>
      <c r="C9" s="1"/>
      <c r="D9" s="51" t="s">
        <v>18</v>
      </c>
      <c r="E9" s="52"/>
      <c r="F9" s="52"/>
      <c r="G9" s="52"/>
      <c r="H9" s="52"/>
      <c r="I9" s="53"/>
      <c r="J9" s="3"/>
    </row>
    <row r="10" spans="1:12" ht="39" customHeight="1" x14ac:dyDescent="0.25">
      <c r="A10" s="1"/>
      <c r="B10" s="2"/>
      <c r="C10" s="1"/>
      <c r="D10" s="20" t="s">
        <v>19</v>
      </c>
      <c r="E10" s="5" t="s">
        <v>20</v>
      </c>
      <c r="F10" s="5" t="s">
        <v>21</v>
      </c>
      <c r="G10" s="5" t="s">
        <v>22</v>
      </c>
      <c r="H10" s="24" t="s">
        <v>23</v>
      </c>
      <c r="I10" s="21" t="s">
        <v>7</v>
      </c>
      <c r="J10" s="3"/>
    </row>
    <row r="11" spans="1:12" ht="15.75" x14ac:dyDescent="0.25">
      <c r="A11" s="1"/>
      <c r="B11" s="2"/>
      <c r="C11" s="1"/>
      <c r="D11" s="26"/>
      <c r="E11" s="23"/>
      <c r="F11" s="12" t="str">
        <f>IFERROR(VLOOKUP(E11,'Tabela tipologia vegetal'!A3:B8,2,0),"")</f>
        <v/>
      </c>
      <c r="G11" s="12">
        <v>6</v>
      </c>
      <c r="H11" s="25" t="str">
        <f>IFERROR(D11*F11*G11,"")</f>
        <v/>
      </c>
      <c r="I11" s="22" t="str">
        <f>IFERROR(H11*B4,"")</f>
        <v/>
      </c>
      <c r="J11" s="3"/>
    </row>
    <row r="12" spans="1:12" ht="15.75" customHeight="1" thickBot="1" x14ac:dyDescent="0.3">
      <c r="A12" s="1"/>
      <c r="B12" s="2"/>
      <c r="C12" s="1"/>
      <c r="D12" s="59" t="s">
        <v>24</v>
      </c>
      <c r="E12" s="60"/>
      <c r="F12" s="60"/>
      <c r="G12" s="60"/>
      <c r="H12" s="60"/>
      <c r="I12" s="61"/>
      <c r="J12" s="3"/>
    </row>
    <row r="13" spans="1:12" ht="63" customHeight="1" x14ac:dyDescent="0.25">
      <c r="A13" s="1"/>
      <c r="B13" s="2"/>
      <c r="C13" s="1"/>
      <c r="D13" s="1"/>
      <c r="E13" s="1"/>
      <c r="F13" s="3"/>
      <c r="G13" s="3"/>
      <c r="H13" s="3"/>
      <c r="I13" s="3"/>
      <c r="J13" s="3"/>
    </row>
    <row r="14" spans="1:12" x14ac:dyDescent="0.25">
      <c r="A14" s="1"/>
      <c r="B14" s="2"/>
      <c r="C14" s="1"/>
      <c r="D14" s="1"/>
      <c r="E14" s="1"/>
      <c r="F14" s="3"/>
      <c r="G14" s="3"/>
      <c r="H14" s="3"/>
      <c r="I14" s="3"/>
      <c r="J14" s="3"/>
    </row>
    <row r="15" spans="1:12" s="27" customFormat="1" ht="9" customHeight="1" x14ac:dyDescent="0.25">
      <c r="B15" s="29"/>
    </row>
    <row r="16" spans="1:12" s="27" customFormat="1" x14ac:dyDescent="0.25">
      <c r="B16" s="29"/>
    </row>
    <row r="17" spans="2:2" s="27" customFormat="1" x14ac:dyDescent="0.25"/>
    <row r="18" spans="2:2" s="27" customFormat="1" x14ac:dyDescent="0.25"/>
    <row r="19" spans="2:2" s="27" customFormat="1" x14ac:dyDescent="0.25"/>
    <row r="20" spans="2:2" s="27" customFormat="1" x14ac:dyDescent="0.25"/>
    <row r="21" spans="2:2" s="27" customFormat="1" x14ac:dyDescent="0.25"/>
    <row r="22" spans="2:2" s="27" customFormat="1" x14ac:dyDescent="0.25"/>
    <row r="23" spans="2:2" s="27" customFormat="1" x14ac:dyDescent="0.25"/>
    <row r="24" spans="2:2" s="27" customFormat="1" x14ac:dyDescent="0.25"/>
    <row r="25" spans="2:2" s="27" customFormat="1" x14ac:dyDescent="0.25"/>
    <row r="26" spans="2:2" s="27" customFormat="1" x14ac:dyDescent="0.25"/>
    <row r="27" spans="2:2" s="27" customFormat="1" x14ac:dyDescent="0.25"/>
    <row r="28" spans="2:2" s="27" customFormat="1" x14ac:dyDescent="0.25"/>
    <row r="29" spans="2:2" s="27" customFormat="1" x14ac:dyDescent="0.25"/>
    <row r="30" spans="2:2" s="27" customFormat="1" x14ac:dyDescent="0.25">
      <c r="B30" s="29"/>
    </row>
    <row r="31" spans="2:2" s="27" customFormat="1" x14ac:dyDescent="0.25">
      <c r="B31" s="29"/>
    </row>
    <row r="32" spans="2:2" s="27" customFormat="1" x14ac:dyDescent="0.25">
      <c r="B32" s="29"/>
    </row>
    <row r="33" spans="2:2" s="27" customFormat="1" x14ac:dyDescent="0.25">
      <c r="B33" s="29"/>
    </row>
    <row r="34" spans="2:2" s="27" customFormat="1" x14ac:dyDescent="0.25">
      <c r="B34" s="29"/>
    </row>
    <row r="35" spans="2:2" s="27" customFormat="1" x14ac:dyDescent="0.25">
      <c r="B35" s="29"/>
    </row>
    <row r="36" spans="2:2" s="27" customFormat="1" x14ac:dyDescent="0.25">
      <c r="B36" s="29"/>
    </row>
    <row r="37" spans="2:2" s="27" customFormat="1" x14ac:dyDescent="0.25"/>
  </sheetData>
  <sheetProtection selectLockedCells="1"/>
  <mergeCells count="7">
    <mergeCell ref="A1:I1"/>
    <mergeCell ref="D2:H2"/>
    <mergeCell ref="D7:H7"/>
    <mergeCell ref="A2:B2"/>
    <mergeCell ref="D12:I12"/>
    <mergeCell ref="D9:I9"/>
    <mergeCell ref="A6:B6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'Valor da árvore por ano'!$A$3:$A$33</xm:f>
          </x14:formula1>
          <xm:sqref>B3</xm:sqref>
        </x14:dataValidation>
        <x14:dataValidation type="list" allowBlank="1" showInputMessage="1" showErrorMessage="1">
          <x14:formula1>
            <xm:f>'Tabela tipologia vegetal'!$A$3:$A$8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>
      <selection sqref="A1:B1"/>
    </sheetView>
  </sheetViews>
  <sheetFormatPr defaultRowHeight="15" x14ac:dyDescent="0.25"/>
  <cols>
    <col min="1" max="1" width="53.7109375" customWidth="1"/>
    <col min="2" max="2" width="30.140625" customWidth="1"/>
  </cols>
  <sheetData>
    <row r="1" spans="1:2" ht="35.1" customHeight="1" x14ac:dyDescent="0.25">
      <c r="A1" s="64" t="s">
        <v>25</v>
      </c>
      <c r="B1" s="65"/>
    </row>
    <row r="2" spans="1:2" ht="35.1" customHeight="1" x14ac:dyDescent="0.35">
      <c r="A2" s="44" t="s">
        <v>26</v>
      </c>
      <c r="B2" s="45" t="s">
        <v>27</v>
      </c>
    </row>
    <row r="3" spans="1:2" ht="35.1" customHeight="1" x14ac:dyDescent="0.25">
      <c r="A3" s="42" t="s">
        <v>28</v>
      </c>
      <c r="B3" s="46">
        <v>16.670000000000002</v>
      </c>
    </row>
    <row r="4" spans="1:2" ht="35.1" customHeight="1" x14ac:dyDescent="0.25">
      <c r="A4" s="42" t="s">
        <v>29</v>
      </c>
      <c r="B4" s="46">
        <v>30.67</v>
      </c>
    </row>
    <row r="5" spans="1:2" ht="35.1" customHeight="1" x14ac:dyDescent="0.25">
      <c r="A5" s="42" t="s">
        <v>30</v>
      </c>
      <c r="B5" s="46">
        <v>66.67</v>
      </c>
    </row>
    <row r="6" spans="1:2" ht="35.1" customHeight="1" x14ac:dyDescent="0.25">
      <c r="A6" s="42" t="s">
        <v>31</v>
      </c>
      <c r="B6" s="46">
        <v>46.67</v>
      </c>
    </row>
    <row r="7" spans="1:2" ht="35.1" customHeight="1" x14ac:dyDescent="0.25">
      <c r="A7" s="42" t="s">
        <v>32</v>
      </c>
      <c r="B7" s="46">
        <v>83.33</v>
      </c>
    </row>
    <row r="8" spans="1:2" ht="35.1" customHeight="1" x14ac:dyDescent="0.25">
      <c r="A8" s="43" t="s">
        <v>33</v>
      </c>
      <c r="B8" s="47">
        <v>133.33000000000001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workbookViewId="0">
      <selection activeCell="C10" sqref="C10"/>
    </sheetView>
  </sheetViews>
  <sheetFormatPr defaultRowHeight="15" x14ac:dyDescent="0.25"/>
  <cols>
    <col min="1" max="1" width="14.7109375" customWidth="1"/>
    <col min="2" max="2" width="19.85546875" customWidth="1"/>
    <col min="3" max="3" width="63.85546875" customWidth="1"/>
  </cols>
  <sheetData>
    <row r="1" spans="1:3" x14ac:dyDescent="0.25">
      <c r="A1" s="66" t="s">
        <v>34</v>
      </c>
      <c r="B1" s="66"/>
      <c r="C1" s="66"/>
    </row>
    <row r="2" spans="1:3" x14ac:dyDescent="0.25">
      <c r="A2" s="31" t="s">
        <v>35</v>
      </c>
      <c r="B2" s="32" t="s">
        <v>36</v>
      </c>
      <c r="C2" s="33" t="s">
        <v>37</v>
      </c>
    </row>
    <row r="3" spans="1:3" x14ac:dyDescent="0.25">
      <c r="A3" s="34">
        <v>1996</v>
      </c>
      <c r="B3" s="48">
        <v>0.56999999999999995</v>
      </c>
      <c r="C3" s="35" t="s">
        <v>38</v>
      </c>
    </row>
    <row r="4" spans="1:3" x14ac:dyDescent="0.25">
      <c r="A4" s="34">
        <v>1997</v>
      </c>
      <c r="B4" s="48">
        <v>0.56999999999999995</v>
      </c>
      <c r="C4" s="35" t="s">
        <v>38</v>
      </c>
    </row>
    <row r="5" spans="1:3" x14ac:dyDescent="0.25">
      <c r="A5" s="34">
        <v>1998</v>
      </c>
      <c r="B5" s="48">
        <v>0.56999999999999995</v>
      </c>
      <c r="C5" s="35" t="s">
        <v>38</v>
      </c>
    </row>
    <row r="6" spans="1:3" x14ac:dyDescent="0.25">
      <c r="A6" s="34">
        <v>1999</v>
      </c>
      <c r="B6" s="48">
        <v>0.56999999999999995</v>
      </c>
      <c r="C6" s="35" t="s">
        <v>38</v>
      </c>
    </row>
    <row r="7" spans="1:3" x14ac:dyDescent="0.25">
      <c r="A7" s="34">
        <v>2000</v>
      </c>
      <c r="B7" s="48">
        <v>0.56999999999999995</v>
      </c>
      <c r="C7" s="35" t="s">
        <v>38</v>
      </c>
    </row>
    <row r="8" spans="1:3" x14ac:dyDescent="0.25">
      <c r="A8" s="34">
        <v>2001</v>
      </c>
      <c r="B8" s="48">
        <v>0.56999999999999995</v>
      </c>
      <c r="C8" s="35" t="s">
        <v>39</v>
      </c>
    </row>
    <row r="9" spans="1:3" x14ac:dyDescent="0.25">
      <c r="A9" s="34">
        <v>2002</v>
      </c>
      <c r="B9" s="48">
        <v>0.56999999999999995</v>
      </c>
      <c r="C9" s="35" t="s">
        <v>40</v>
      </c>
    </row>
    <row r="10" spans="1:3" ht="34.5" customHeight="1" x14ac:dyDescent="0.25">
      <c r="A10" s="34">
        <v>2003</v>
      </c>
      <c r="B10" s="48">
        <v>0.56999999999999995</v>
      </c>
      <c r="C10" s="36" t="s">
        <v>41</v>
      </c>
    </row>
    <row r="11" spans="1:3" ht="25.5" customHeight="1" x14ac:dyDescent="0.25">
      <c r="A11" s="34">
        <v>2004</v>
      </c>
      <c r="B11" s="48">
        <v>0.65</v>
      </c>
      <c r="C11" s="36" t="s">
        <v>41</v>
      </c>
    </row>
    <row r="12" spans="1:3" ht="14.25" customHeight="1" x14ac:dyDescent="0.25">
      <c r="A12" s="34">
        <v>2005</v>
      </c>
      <c r="B12" s="48">
        <v>0.72</v>
      </c>
      <c r="C12" s="36" t="s">
        <v>42</v>
      </c>
    </row>
    <row r="13" spans="1:3" x14ac:dyDescent="0.25">
      <c r="A13" s="34">
        <v>2006</v>
      </c>
      <c r="B13" s="48">
        <v>0.74</v>
      </c>
      <c r="C13" s="35" t="s">
        <v>43</v>
      </c>
    </row>
    <row r="14" spans="1:3" x14ac:dyDescent="0.25">
      <c r="A14" s="34">
        <v>2007</v>
      </c>
      <c r="B14" s="48">
        <v>0.76</v>
      </c>
      <c r="C14" s="35" t="s">
        <v>44</v>
      </c>
    </row>
    <row r="15" spans="1:3" x14ac:dyDescent="0.25">
      <c r="A15" s="34">
        <v>2008</v>
      </c>
      <c r="B15" s="48">
        <v>0.81</v>
      </c>
      <c r="C15" s="35" t="s">
        <v>45</v>
      </c>
    </row>
    <row r="16" spans="1:3" x14ac:dyDescent="0.25">
      <c r="A16" s="34">
        <v>2009</v>
      </c>
      <c r="B16" s="48">
        <v>0.91</v>
      </c>
      <c r="C16" s="35" t="s">
        <v>46</v>
      </c>
    </row>
    <row r="17" spans="1:3" x14ac:dyDescent="0.25">
      <c r="A17" s="34">
        <v>2010</v>
      </c>
      <c r="B17" s="48">
        <v>0.89</v>
      </c>
      <c r="C17" s="35" t="s">
        <v>47</v>
      </c>
    </row>
    <row r="18" spans="1:3" x14ac:dyDescent="0.25">
      <c r="A18" s="34">
        <v>2011</v>
      </c>
      <c r="B18" s="49">
        <v>0.97</v>
      </c>
      <c r="C18" s="35" t="s">
        <v>48</v>
      </c>
    </row>
    <row r="19" spans="1:3" x14ac:dyDescent="0.25">
      <c r="A19" s="34">
        <v>2012</v>
      </c>
      <c r="B19" s="49">
        <v>1.03</v>
      </c>
      <c r="C19" s="35" t="s">
        <v>48</v>
      </c>
    </row>
    <row r="20" spans="1:3" x14ac:dyDescent="0.25">
      <c r="A20" s="34">
        <v>2013</v>
      </c>
      <c r="B20" s="49">
        <v>1.1200000000000001</v>
      </c>
      <c r="C20" s="35" t="s">
        <v>49</v>
      </c>
    </row>
    <row r="21" spans="1:3" x14ac:dyDescent="0.25">
      <c r="A21" s="34">
        <v>2014</v>
      </c>
      <c r="B21" s="49">
        <v>3.79</v>
      </c>
      <c r="C21" s="35" t="s">
        <v>50</v>
      </c>
    </row>
    <row r="22" spans="1:3" x14ac:dyDescent="0.25">
      <c r="A22" s="34">
        <v>2015</v>
      </c>
      <c r="B22" s="49">
        <v>3.91</v>
      </c>
      <c r="C22" s="37" t="s">
        <v>50</v>
      </c>
    </row>
    <row r="23" spans="1:3" x14ac:dyDescent="0.25">
      <c r="A23" s="34">
        <v>2016</v>
      </c>
      <c r="B23" s="49">
        <v>4.32</v>
      </c>
      <c r="C23" s="35" t="s">
        <v>50</v>
      </c>
    </row>
    <row r="24" spans="1:3" x14ac:dyDescent="0.25">
      <c r="A24" s="34">
        <v>2017</v>
      </c>
      <c r="B24" s="49">
        <v>4.67</v>
      </c>
      <c r="C24" s="35" t="s">
        <v>50</v>
      </c>
    </row>
    <row r="25" spans="1:3" x14ac:dyDescent="0.25">
      <c r="A25" s="34">
        <v>2018</v>
      </c>
      <c r="B25" s="49">
        <v>4.67</v>
      </c>
      <c r="C25" s="35" t="s">
        <v>50</v>
      </c>
    </row>
    <row r="26" spans="1:3" x14ac:dyDescent="0.25">
      <c r="A26" s="34">
        <v>2019</v>
      </c>
      <c r="B26" s="49">
        <v>5.16</v>
      </c>
      <c r="C26" s="35" t="s">
        <v>50</v>
      </c>
    </row>
    <row r="27" spans="1:3" x14ac:dyDescent="0.25">
      <c r="A27" s="34">
        <v>2020</v>
      </c>
      <c r="B27" s="49">
        <v>3.7109999999999999</v>
      </c>
      <c r="C27" s="35" t="s">
        <v>51</v>
      </c>
    </row>
    <row r="28" spans="1:3" x14ac:dyDescent="0.25">
      <c r="A28" s="34">
        <v>2021</v>
      </c>
      <c r="B28" s="49">
        <v>3.944</v>
      </c>
      <c r="C28" s="35" t="s">
        <v>51</v>
      </c>
    </row>
    <row r="29" spans="1:3" x14ac:dyDescent="0.25">
      <c r="A29" s="34">
        <v>2022</v>
      </c>
      <c r="B29" s="49">
        <v>4.7702999999999998</v>
      </c>
      <c r="C29" s="35" t="s">
        <v>51</v>
      </c>
    </row>
    <row r="30" spans="1:3" x14ac:dyDescent="0.25">
      <c r="A30" s="34">
        <v>2023</v>
      </c>
      <c r="B30" s="49">
        <v>5.03369</v>
      </c>
      <c r="C30" s="35" t="s">
        <v>51</v>
      </c>
    </row>
    <row r="31" spans="1:3" x14ac:dyDescent="0.25">
      <c r="A31" s="34">
        <v>2024</v>
      </c>
      <c r="B31" s="49">
        <v>5.2797000000000001</v>
      </c>
      <c r="C31" s="38" t="s">
        <v>52</v>
      </c>
    </row>
    <row r="32" spans="1:3" x14ac:dyDescent="0.25">
      <c r="A32" s="34">
        <v>2025</v>
      </c>
      <c r="B32" s="49">
        <v>5.5309999999999997</v>
      </c>
      <c r="C32" s="39" t="s">
        <v>53</v>
      </c>
    </row>
    <row r="33" spans="1:3" x14ac:dyDescent="0.25">
      <c r="A33" s="41">
        <v>2026</v>
      </c>
      <c r="B33" s="49">
        <v>5.7899000000000003</v>
      </c>
      <c r="C33" s="40" t="s">
        <v>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975ac3-acb3-407d-bd00-3aef48402706">
      <Terms xmlns="http://schemas.microsoft.com/office/infopath/2007/PartnerControls"/>
    </lcf76f155ced4ddcb4097134ff3c332f>
    <TaxCatchAll xmlns="5128239a-ce76-4a8f-a233-1d4c6c0a5a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A49FB5DBB57B429394461F89F6279A" ma:contentTypeVersion="10" ma:contentTypeDescription="Crie um novo documento." ma:contentTypeScope="" ma:versionID="6cf5d8f158830c54b79917f979ddc113">
  <xsd:schema xmlns:xsd="http://www.w3.org/2001/XMLSchema" xmlns:xs="http://www.w3.org/2001/XMLSchema" xmlns:p="http://schemas.microsoft.com/office/2006/metadata/properties" xmlns:ns2="f7975ac3-acb3-407d-bd00-3aef48402706" xmlns:ns3="5128239a-ce76-4a8f-a233-1d4c6c0a5aa4" targetNamespace="http://schemas.microsoft.com/office/2006/metadata/properties" ma:root="true" ma:fieldsID="4724347955481dc54377fae6e0ea2878" ns2:_="" ns3:_="">
    <xsd:import namespace="f7975ac3-acb3-407d-bd00-3aef48402706"/>
    <xsd:import namespace="5128239a-ce76-4a8f-a233-1d4c6c0a5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75ac3-acb3-407d-bd00-3aef48402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8239a-ce76-4a8f-a233-1d4c6c0a5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9205ba-947f-4d9d-9903-ed5ea89b93dc}" ma:internalName="TaxCatchAll" ma:showField="CatchAllData" ma:web="5128239a-ce76-4a8f-a233-1d4c6c0a5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1035B6-F967-414B-B4DF-B619A9E8B0CA}">
  <ds:schemaRefs>
    <ds:schemaRef ds:uri="http://schemas.microsoft.com/office/2006/metadata/properties"/>
    <ds:schemaRef ds:uri="http://schemas.microsoft.com/office/infopath/2007/PartnerControls"/>
    <ds:schemaRef ds:uri="f7975ac3-acb3-407d-bd00-3aef48402706"/>
    <ds:schemaRef ds:uri="5128239a-ce76-4a8f-a233-1d4c6c0a5aa4"/>
  </ds:schemaRefs>
</ds:datastoreItem>
</file>

<file path=customXml/itemProps2.xml><?xml version="1.0" encoding="utf-8"?>
<ds:datastoreItem xmlns:ds="http://schemas.openxmlformats.org/officeDocument/2006/customXml" ds:itemID="{6C8858E0-9F5F-4529-AC95-C36300A91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7783A2-7A41-4DE4-A7BA-CE7BE648C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75ac3-acb3-407d-bd00-3aef48402706"/>
    <ds:schemaRef ds:uri="5128239a-ce76-4a8f-a233-1d4c6c0a5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Reposição Florestal DAE online</vt:lpstr>
      <vt:lpstr>Tabela tipologia vegetal</vt:lpstr>
      <vt:lpstr>Valor da árvore por 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Huguinho Gameplays</dc:creator>
  <cp:keywords/>
  <dc:description/>
  <cp:lastModifiedBy>Bruno de Oliveira Brandão</cp:lastModifiedBy>
  <cp:revision/>
  <dcterms:created xsi:type="dcterms:W3CDTF">2024-01-08T10:57:11Z</dcterms:created>
  <dcterms:modified xsi:type="dcterms:W3CDTF">2026-02-03T13:10:28Z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0x010100AEA49FB5DBB57B429394461F89F6279A</vt:lpwstr>
  </property>
  <property fmtid="{D5CDD505-2E9C-101B-9397-08002B2CF9AE}" pid="3" name="MediaServiceImageTags">
    <vt:lpwstr/>
  </property>
</Properties>
</file>